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521" windowWidth="14160" windowHeight="10725" tabRatio="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<sst xmlns="http://schemas.openxmlformats.org/spreadsheetml/2006/main" count="576" uniqueCount="206">
  <si>
    <r>
      <t xml:space="preserve">※ </t>
    </r>
    <r>
      <rPr>
        <b/>
        <sz val="12"/>
        <rFont val="Times"/>
        <family val="1"/>
      </rPr>
      <t>99</t>
    </r>
    <r>
      <rPr>
        <sz val="12"/>
        <rFont val="Times"/>
        <family val="1"/>
      </rPr>
      <t xml:space="preserve"> </t>
    </r>
    <r>
      <rPr>
        <sz val="12"/>
        <rFont val="文穎中明"/>
        <family val="1"/>
      </rPr>
      <t xml:space="preserve">年 </t>
    </r>
    <r>
      <rPr>
        <b/>
        <sz val="12"/>
        <rFont val="Times"/>
        <family val="1"/>
      </rPr>
      <t>11</t>
    </r>
    <r>
      <rPr>
        <sz val="12"/>
        <rFont val="Times"/>
        <family val="1"/>
      </rPr>
      <t xml:space="preserve"> </t>
    </r>
    <r>
      <rPr>
        <sz val="12"/>
        <rFont val="文穎中明"/>
        <family val="1"/>
      </rPr>
      <t>月收支明細表</t>
    </r>
  </si>
  <si>
    <t>十</t>
  </si>
  <si>
    <r>
      <t xml:space="preserve">共 </t>
    </r>
    <r>
      <rPr>
        <b/>
        <sz val="12"/>
        <rFont val="Times"/>
        <family val="1"/>
      </rPr>
      <t xml:space="preserve">21 </t>
    </r>
    <r>
      <rPr>
        <sz val="12"/>
        <rFont val="文穎中明"/>
        <family val="1"/>
      </rPr>
      <t>人</t>
    </r>
  </si>
  <si>
    <t>七</t>
  </si>
  <si>
    <r>
      <t xml:space="preserve">99 </t>
    </r>
    <r>
      <rPr>
        <sz val="12"/>
        <rFont val="文穎中明"/>
        <family val="1"/>
      </rPr>
      <t>年度會費繳納</t>
    </r>
  </si>
  <si>
    <t>例賽餐會</t>
  </si>
  <si>
    <t>例賽獎金</t>
  </si>
  <si>
    <t>清泉崗</t>
  </si>
  <si>
    <t>五</t>
  </si>
  <si>
    <t>楊寬鴻</t>
  </si>
  <si>
    <t>余富堯</t>
  </si>
  <si>
    <r>
      <t xml:space="preserve">98 </t>
    </r>
    <r>
      <rPr>
        <sz val="12"/>
        <rFont val="文穎中明"/>
        <family val="1"/>
      </rPr>
      <t>年度結餘金額</t>
    </r>
  </si>
  <si>
    <t>一</t>
  </si>
  <si>
    <t xml:space="preserve"> 4 0 0</t>
  </si>
  <si>
    <r>
      <t xml:space="preserve">共 </t>
    </r>
    <r>
      <rPr>
        <b/>
        <sz val="12"/>
        <rFont val="Times"/>
        <family val="1"/>
      </rPr>
      <t xml:space="preserve">1 </t>
    </r>
    <r>
      <rPr>
        <sz val="12"/>
        <rFont val="文穎中明"/>
        <family val="1"/>
      </rPr>
      <t>人</t>
    </r>
  </si>
  <si>
    <t>遠 距 獎：</t>
  </si>
  <si>
    <t>17</t>
  </si>
  <si>
    <t>16</t>
  </si>
  <si>
    <t>20</t>
  </si>
  <si>
    <t>15</t>
  </si>
  <si>
    <t>21</t>
  </si>
  <si>
    <t>19</t>
  </si>
  <si>
    <t>嘉南</t>
  </si>
  <si>
    <t>南一</t>
  </si>
  <si>
    <t>外地賽</t>
  </si>
  <si>
    <t>總　　計</t>
  </si>
  <si>
    <t>新化</t>
  </si>
  <si>
    <t>南寶</t>
  </si>
  <si>
    <t>會長盃</t>
  </si>
  <si>
    <t>新差點</t>
  </si>
  <si>
    <t>比賽月份</t>
  </si>
  <si>
    <t>收　入</t>
  </si>
  <si>
    <t>支　出</t>
  </si>
  <si>
    <t>結　存</t>
  </si>
  <si>
    <t>備　註</t>
  </si>
  <si>
    <t>收　支　明　細</t>
  </si>
  <si>
    <t>比賽日期</t>
  </si>
  <si>
    <t>比賽地點</t>
  </si>
  <si>
    <t>備　　註</t>
  </si>
  <si>
    <t>陳俊朵</t>
  </si>
  <si>
    <t>OUT</t>
  </si>
  <si>
    <t>IN</t>
  </si>
  <si>
    <t>總桿獎</t>
  </si>
  <si>
    <t>總　桿</t>
  </si>
  <si>
    <t>差　點</t>
  </si>
  <si>
    <t>淨　桿</t>
  </si>
  <si>
    <t>名　次</t>
  </si>
  <si>
    <t>冠　軍</t>
  </si>
  <si>
    <t>亞　軍</t>
  </si>
  <si>
    <t>季　軍</t>
  </si>
  <si>
    <t>姓　名</t>
  </si>
  <si>
    <t>林漢清</t>
  </si>
  <si>
    <t>郭信宏</t>
  </si>
  <si>
    <t>林宗益</t>
  </si>
  <si>
    <t>歐俊男</t>
  </si>
  <si>
    <t>黃華玉</t>
  </si>
  <si>
    <t>鄭麗蕙</t>
  </si>
  <si>
    <t>許美珍</t>
  </si>
  <si>
    <t>屆別</t>
  </si>
  <si>
    <t>王建章</t>
  </si>
  <si>
    <t>曾永信</t>
  </si>
  <si>
    <t>王守順</t>
  </si>
  <si>
    <t>嚴華洲</t>
  </si>
  <si>
    <t>林俊憲</t>
  </si>
  <si>
    <t>蔡君山</t>
  </si>
  <si>
    <t>楊哲忠</t>
  </si>
  <si>
    <t>邱心得</t>
  </si>
  <si>
    <t>吳俊賢</t>
  </si>
  <si>
    <t>李朝泰</t>
  </si>
  <si>
    <t>吳國榮</t>
  </si>
  <si>
    <t>蘇江龍</t>
  </si>
  <si>
    <t>劉明道</t>
  </si>
  <si>
    <t>陳冠宇</t>
  </si>
  <si>
    <t>吳明松</t>
  </si>
  <si>
    <t>李正雄</t>
  </si>
  <si>
    <t>歐瑞崇</t>
  </si>
  <si>
    <t>方崇名</t>
  </si>
  <si>
    <t>※例賽時程、開球時間若有更動，將另行通知</t>
  </si>
  <si>
    <t>林錦良</t>
  </si>
  <si>
    <r>
      <t>（</t>
    </r>
    <r>
      <rPr>
        <b/>
        <sz val="12"/>
        <rFont val="Times"/>
        <family val="1"/>
      </rPr>
      <t>1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</si>
  <si>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2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</si>
  <si>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3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</si>
  <si>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4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</si>
  <si>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5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</si>
  <si>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6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</si>
  <si>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7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</si>
  <si>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8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</si>
  <si>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9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</si>
  <si>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10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</si>
  <si>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11</t>
    </r>
    <r>
      <rPr>
        <sz val="11"/>
        <rFont val="文穎中明"/>
        <family val="1"/>
      </rPr>
      <t>月）</t>
    </r>
  </si>
  <si>
    <r>
      <t>（</t>
    </r>
    <r>
      <rPr>
        <b/>
        <sz val="12"/>
        <rFont val="Times"/>
        <family val="1"/>
      </rPr>
      <t>12</t>
    </r>
    <r>
      <rPr>
        <sz val="11"/>
        <rFont val="文穎中明"/>
        <family val="1"/>
      </rPr>
      <t>月）</t>
    </r>
  </si>
  <si>
    <t>上月結餘款</t>
  </si>
  <si>
    <t>楊德安</t>
  </si>
  <si>
    <t>朱登雄</t>
  </si>
  <si>
    <t>楊明憲</t>
  </si>
  <si>
    <t>總桿冠軍：</t>
  </si>
  <si>
    <t>淨桿冠軍：</t>
  </si>
  <si>
    <t>淨桿亞軍：</t>
  </si>
  <si>
    <t>淨桿季軍：</t>
  </si>
  <si>
    <t>繳會費</t>
  </si>
  <si>
    <t>開球時間</t>
  </si>
  <si>
    <t>顏慶山</t>
  </si>
  <si>
    <t>出席次數</t>
  </si>
  <si>
    <t>楊忠橋</t>
  </si>
  <si>
    <t>會 長 旗：</t>
  </si>
  <si>
    <t>吳榮發</t>
  </si>
  <si>
    <t>18</t>
  </si>
  <si>
    <t>張金瓊</t>
  </si>
  <si>
    <t>12:30</t>
  </si>
  <si>
    <t>淨桿殿軍：</t>
  </si>
  <si>
    <t>淨桿第五名：</t>
  </si>
  <si>
    <t>楊青峰</t>
  </si>
  <si>
    <t>羅燦博</t>
  </si>
  <si>
    <t>魏安培</t>
  </si>
  <si>
    <t>陳英傑</t>
  </si>
  <si>
    <t>合　　計</t>
  </si>
  <si>
    <t>洪源全</t>
  </si>
  <si>
    <t>※校友會高爾夫球隊基金捐贈名單</t>
  </si>
  <si>
    <t>捐　贈　金　額</t>
  </si>
  <si>
    <t>元</t>
  </si>
  <si>
    <r>
      <t xml:space="preserve">共 </t>
    </r>
    <r>
      <rPr>
        <b/>
        <sz val="12"/>
        <rFont val="Times"/>
        <family val="1"/>
      </rPr>
      <t xml:space="preserve">4 </t>
    </r>
    <r>
      <rPr>
        <sz val="12"/>
        <rFont val="文穎中明"/>
        <family val="1"/>
      </rPr>
      <t>人</t>
    </r>
  </si>
  <si>
    <t xml:space="preserve"> 1 0 0 0</t>
  </si>
  <si>
    <t>小　　計</t>
  </si>
  <si>
    <t>月</t>
  </si>
  <si>
    <t>份</t>
  </si>
  <si>
    <t xml:space="preserve"> 8 0 0</t>
  </si>
  <si>
    <t>目　　前　　累　　計</t>
  </si>
  <si>
    <t>礦泉水</t>
  </si>
  <si>
    <t>黃煒民</t>
  </si>
  <si>
    <t>黃宜洽</t>
  </si>
  <si>
    <t>13:00</t>
  </si>
  <si>
    <t>12:00</t>
  </si>
  <si>
    <t>11:40</t>
  </si>
  <si>
    <t>李松江</t>
  </si>
  <si>
    <t>棕梠湖</t>
  </si>
  <si>
    <t>高雄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</si>
  <si>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</si>
  <si>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</si>
  <si>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</si>
  <si>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</si>
  <si>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</si>
  <si>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</si>
  <si>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</si>
  <si>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</si>
  <si>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</si>
  <si>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</si>
  <si>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</si>
  <si>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</si>
  <si>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山湖觀</t>
  </si>
  <si>
    <r>
      <t xml:space="preserve"> </t>
    </r>
    <r>
      <rPr>
        <b/>
        <sz val="12"/>
        <rFont val="Times"/>
        <family val="1"/>
      </rPr>
      <t>2010</t>
    </r>
    <r>
      <rPr>
        <sz val="12"/>
        <rFont val="Times"/>
        <family val="1"/>
      </rPr>
      <t xml:space="preserve"> </t>
    </r>
    <r>
      <rPr>
        <sz val="12"/>
        <rFont val="文穎中明"/>
        <family val="1"/>
      </rPr>
      <t>年度例賽時程表</t>
    </r>
  </si>
  <si>
    <t>黃允恭</t>
  </si>
  <si>
    <t>吳培填</t>
  </si>
  <si>
    <r>
      <t xml:space="preserve">全年募款 </t>
    </r>
    <r>
      <rPr>
        <b/>
        <sz val="12"/>
        <rFont val="Times"/>
        <family val="1"/>
      </rPr>
      <t xml:space="preserve">45,200 </t>
    </r>
    <r>
      <rPr>
        <b/>
        <sz val="12"/>
        <rFont val="文穎中明"/>
        <family val="1"/>
      </rPr>
      <t>元</t>
    </r>
  </si>
  <si>
    <r>
      <t xml:space="preserve">學校捐款 </t>
    </r>
    <r>
      <rPr>
        <b/>
        <sz val="12"/>
        <rFont val="Times"/>
        <family val="1"/>
      </rPr>
      <t xml:space="preserve">30,000 </t>
    </r>
    <r>
      <rPr>
        <b/>
        <sz val="12"/>
        <rFont val="文穎中明"/>
        <family val="1"/>
      </rPr>
      <t>元</t>
    </r>
  </si>
  <si>
    <r>
      <t xml:space="preserve"> </t>
    </r>
    <r>
      <rPr>
        <b/>
        <sz val="12"/>
        <rFont val="Times"/>
        <family val="1"/>
      </rPr>
      <t>2010</t>
    </r>
    <r>
      <rPr>
        <sz val="12"/>
        <rFont val="Times"/>
        <family val="1"/>
      </rPr>
      <t xml:space="preserve"> </t>
    </r>
    <r>
      <rPr>
        <sz val="12"/>
        <rFont val="文穎中明"/>
        <family val="1"/>
      </rPr>
      <t>年度例賽技術獎得獎記錄</t>
    </r>
  </si>
  <si>
    <t>嚴　正</t>
  </si>
  <si>
    <t>廖苑秀</t>
  </si>
  <si>
    <t>李昭慧</t>
  </si>
  <si>
    <t>二</t>
  </si>
  <si>
    <r>
      <t xml:space="preserve">共 </t>
    </r>
    <r>
      <rPr>
        <b/>
        <sz val="12"/>
        <rFont val="Times"/>
        <family val="1"/>
      </rPr>
      <t xml:space="preserve">2 </t>
    </r>
    <r>
      <rPr>
        <sz val="12"/>
        <rFont val="文穎中明"/>
        <family val="1"/>
      </rPr>
      <t>人</t>
    </r>
  </si>
  <si>
    <t xml:space="preserve"> 5 0 0</t>
  </si>
  <si>
    <r>
      <t>99</t>
    </r>
    <r>
      <rPr>
        <b/>
        <sz val="12"/>
        <rFont val="文穎中明"/>
        <family val="1"/>
      </rPr>
      <t xml:space="preserve"> 年度</t>
    </r>
  </si>
  <si>
    <t>三月</t>
  </si>
  <si>
    <t>四</t>
  </si>
  <si>
    <t xml:space="preserve"> 2 0 0</t>
  </si>
  <si>
    <t>戴文照</t>
  </si>
  <si>
    <t>莊惠文</t>
  </si>
  <si>
    <t>八</t>
  </si>
  <si>
    <t>45</t>
  </si>
  <si>
    <t>42</t>
  </si>
  <si>
    <t>1</t>
  </si>
  <si>
    <t>48</t>
  </si>
  <si>
    <t>41</t>
  </si>
  <si>
    <t>12</t>
  </si>
  <si>
    <t>44</t>
  </si>
  <si>
    <t>46</t>
  </si>
  <si>
    <t>47</t>
  </si>
  <si>
    <t>3</t>
  </si>
  <si>
    <t>43</t>
  </si>
  <si>
    <t>6</t>
  </si>
  <si>
    <t>13</t>
  </si>
  <si>
    <t>50</t>
  </si>
  <si>
    <t>49</t>
  </si>
  <si>
    <t>14</t>
  </si>
  <si>
    <t>9</t>
  </si>
  <si>
    <t>7</t>
  </si>
  <si>
    <t>總桿</t>
  </si>
  <si>
    <t>4</t>
  </si>
  <si>
    <t>51</t>
  </si>
  <si>
    <t>10</t>
  </si>
  <si>
    <t>5</t>
  </si>
  <si>
    <t>2</t>
  </si>
  <si>
    <t>52</t>
  </si>
  <si>
    <t>22</t>
  </si>
  <si>
    <t>11</t>
  </si>
  <si>
    <t>8</t>
  </si>
  <si>
    <t>53</t>
  </si>
  <si>
    <t xml:space="preserve"> 9 0 0</t>
  </si>
  <si>
    <r>
      <t xml:space="preserve">台南區南一中校友高爾夫球隊 </t>
    </r>
    <r>
      <rPr>
        <b/>
        <sz val="16"/>
        <rFont val="Times"/>
        <family val="1"/>
      </rPr>
      <t>2010</t>
    </r>
    <r>
      <rPr>
        <sz val="16"/>
        <rFont val="Times"/>
        <family val="1"/>
      </rPr>
      <t xml:space="preserve"> </t>
    </r>
    <r>
      <rPr>
        <sz val="16"/>
        <rFont val="文穎中明"/>
        <family val="1"/>
      </rPr>
      <t>年度《十一月份》例賽成績表</t>
    </r>
  </si>
  <si>
    <t xml:space="preserve"> 比賽地點：嘉南球場</t>
  </si>
  <si>
    <t>39</t>
  </si>
  <si>
    <t>40</t>
  </si>
  <si>
    <t>38</t>
  </si>
  <si>
    <t xml:space="preserve"> 2 0 0 0</t>
  </si>
  <si>
    <r>
      <t xml:space="preserve">共 </t>
    </r>
    <r>
      <rPr>
        <b/>
        <sz val="12"/>
        <rFont val="Times"/>
        <family val="1"/>
      </rPr>
      <t xml:space="preserve">3 </t>
    </r>
    <r>
      <rPr>
        <sz val="12"/>
        <rFont val="文穎中明"/>
        <family val="1"/>
      </rPr>
      <t>人</t>
    </r>
  </si>
  <si>
    <t>蔡君山學長贊助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</si>
</sst>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0\-0000000"/>
    <numFmt numFmtId="189" formatCode="0000\-0000000"/>
    <numFmt numFmtId="190" formatCode="0000\-000000"/>
    <numFmt numFmtId="191" formatCode="0_);[Red]\(0\)"/>
    <numFmt numFmtId="192" formatCode="0.0"/>
    <numFmt numFmtId="193" formatCode="m/d"/>
    <numFmt numFmtId="194" formatCode="00000"/>
    <numFmt numFmtId="195" formatCode="m/d/yyyy"/>
    <numFmt numFmtId="196" formatCode="yyyy/m"/>
    <numFmt numFmtId="197" formatCode="&quot;NT$&quot;#,##0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6"/>
      <name val="Times"/>
      <family val="1"/>
    </font>
    <font>
      <b/>
      <sz val="12"/>
      <name val="Times"/>
      <family val="1"/>
    </font>
    <font>
      <sz val="11"/>
      <name val="新細明體"/>
      <family val="1"/>
    </font>
    <font>
      <b/>
      <sz val="12"/>
      <color indexed="12"/>
      <name val="Times"/>
      <family val="1"/>
    </font>
    <font>
      <b/>
      <sz val="12"/>
      <color indexed="10"/>
      <name val="Times"/>
      <family val="1"/>
    </font>
    <font>
      <sz val="16"/>
      <name val="文穎中明"/>
      <family val="1"/>
    </font>
    <font>
      <sz val="16"/>
      <name val="Times"/>
      <family val="1"/>
    </font>
    <font>
      <sz val="12"/>
      <name val="文穎中明"/>
      <family val="1"/>
    </font>
    <font>
      <sz val="11"/>
      <name val="文穎中明"/>
      <family val="1"/>
    </font>
    <font>
      <sz val="10"/>
      <name val="文穎中明"/>
      <family val="1"/>
    </font>
    <font>
      <sz val="10"/>
      <name val="Times"/>
      <family val="1"/>
    </font>
    <font>
      <sz val="12"/>
      <name val="Times"/>
      <family val="1"/>
    </font>
    <font>
      <sz val="12"/>
      <color indexed="10"/>
      <name val="文穎中明"/>
      <family val="1"/>
    </font>
    <font>
      <sz val="12"/>
      <color indexed="12"/>
      <name val="文穎中明"/>
      <family val="1"/>
    </font>
    <font>
      <sz val="12"/>
      <color indexed="12"/>
      <name val="Times"/>
      <family val="1"/>
    </font>
    <font>
      <b/>
      <sz val="12"/>
      <color indexed="10"/>
      <name val="文穎中明"/>
      <family val="1"/>
    </font>
    <font>
      <sz val="12"/>
      <color indexed="18"/>
      <name val="文穎中明"/>
      <family val="1"/>
    </font>
    <font>
      <b/>
      <sz val="12"/>
      <name val="文穎中明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2" applyNumberFormat="0" applyAlignment="0" applyProtection="0"/>
    <xf numFmtId="0" fontId="52" fillId="20" borderId="8" applyNumberFormat="0" applyAlignment="0" applyProtection="0"/>
    <xf numFmtId="0" fontId="53" fillId="28" borderId="9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191" fontId="19" fillId="0" borderId="28" xfId="0" applyNumberFormat="1" applyFont="1" applyBorder="1" applyAlignment="1">
      <alignment horizontal="center" vertical="center"/>
    </xf>
    <xf numFmtId="191" fontId="19" fillId="0" borderId="2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 quotePrefix="1">
      <alignment horizontal="center" vertical="center"/>
    </xf>
    <xf numFmtId="20" fontId="6" fillId="0" borderId="33" xfId="0" applyNumberFormat="1" applyFont="1" applyBorder="1" applyAlignment="1" quotePrefix="1">
      <alignment horizontal="center" vertical="center"/>
    </xf>
    <xf numFmtId="196" fontId="6" fillId="0" borderId="34" xfId="0" applyNumberFormat="1" applyFont="1" applyBorder="1" applyAlignment="1" quotePrefix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2" fillId="0" borderId="4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192" fontId="6" fillId="0" borderId="51" xfId="0" applyNumberFormat="1" applyFont="1" applyBorder="1" applyAlignment="1">
      <alignment horizontal="center" vertical="center"/>
    </xf>
    <xf numFmtId="192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92" fontId="6" fillId="0" borderId="13" xfId="0" applyNumberFormat="1" applyFont="1" applyBorder="1" applyAlignment="1">
      <alignment horizontal="center" vertical="center"/>
    </xf>
    <xf numFmtId="192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1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92" fontId="6" fillId="0" borderId="17" xfId="0" applyNumberFormat="1" applyFont="1" applyBorder="1" applyAlignment="1">
      <alignment horizontal="center" vertical="center"/>
    </xf>
    <xf numFmtId="192" fontId="6" fillId="0" borderId="6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192" fontId="6" fillId="0" borderId="61" xfId="0" applyNumberFormat="1" applyFont="1" applyBorder="1" applyAlignment="1">
      <alignment horizontal="center" vertical="center"/>
    </xf>
    <xf numFmtId="192" fontId="6" fillId="0" borderId="68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192" fontId="16" fillId="0" borderId="41" xfId="0" applyNumberFormat="1" applyFont="1" applyBorder="1" applyAlignment="1">
      <alignment horizontal="center" vertical="center"/>
    </xf>
    <xf numFmtId="192" fontId="16" fillId="0" borderId="45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96" fontId="6" fillId="0" borderId="32" xfId="0" applyNumberFormat="1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197" fontId="22" fillId="0" borderId="26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18" fillId="0" borderId="71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192" fontId="1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1" fontId="6" fillId="0" borderId="73" xfId="0" applyNumberFormat="1" applyFont="1" applyBorder="1" applyAlignment="1">
      <alignment horizontal="center" vertical="center"/>
    </xf>
    <xf numFmtId="192" fontId="6" fillId="0" borderId="73" xfId="0" applyNumberFormat="1" applyFont="1" applyBorder="1" applyAlignment="1">
      <alignment horizontal="center" vertical="center"/>
    </xf>
    <xf numFmtId="192" fontId="6" fillId="0" borderId="74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16" fillId="0" borderId="77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49" fontId="6" fillId="0" borderId="78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97" fontId="6" fillId="0" borderId="26" xfId="0" applyNumberFormat="1" applyFont="1" applyBorder="1" applyAlignment="1">
      <alignment horizontal="center" vertical="center"/>
    </xf>
    <xf numFmtId="197" fontId="6" fillId="0" borderId="27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80" fontId="8" fillId="0" borderId="28" xfId="0" applyNumberFormat="1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center" vertical="center"/>
    </xf>
    <xf numFmtId="180" fontId="9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97" fontId="9" fillId="0" borderId="26" xfId="0" applyNumberFormat="1" applyFont="1" applyBorder="1" applyAlignment="1">
      <alignment horizontal="center" vertical="center"/>
    </xf>
    <xf numFmtId="197" fontId="9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197" fontId="22" fillId="0" borderId="26" xfId="0" applyNumberFormat="1" applyFont="1" applyBorder="1" applyAlignment="1">
      <alignment horizontal="right" vertical="center"/>
    </xf>
    <xf numFmtId="197" fontId="22" fillId="0" borderId="27" xfId="0" applyNumberFormat="1" applyFont="1" applyBorder="1" applyAlignment="1">
      <alignment horizontal="right" vertical="center"/>
    </xf>
    <xf numFmtId="197" fontId="22" fillId="0" borderId="28" xfId="0" applyNumberFormat="1" applyFont="1" applyBorder="1" applyAlignment="1">
      <alignment horizontal="left" vertical="center"/>
    </xf>
    <xf numFmtId="197" fontId="22" fillId="0" borderId="2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80" sqref="F80"/>
    </sheetView>
  </sheetViews>
  <sheetFormatPr defaultColWidth="9.00390625" defaultRowHeight="16.5"/>
  <cols>
    <col min="1" max="1" width="5.375" style="3" customWidth="1"/>
    <col min="2" max="3" width="8.875" style="3" customWidth="1"/>
    <col min="4" max="13" width="8.875" style="4" customWidth="1"/>
    <col min="14" max="14" width="8.875" style="3" customWidth="1"/>
    <col min="15" max="15" width="8.375" style="2" customWidth="1"/>
    <col min="16" max="16384" width="9.00390625" style="2" customWidth="1"/>
  </cols>
  <sheetData>
    <row r="1" spans="1:17" s="1" customFormat="1" ht="30" customHeight="1" thickBot="1">
      <c r="A1" s="218" t="s">
        <v>198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5"/>
      <c r="M1" s="6"/>
      <c r="N1" s="15" t="s">
        <v>199</v>
      </c>
      <c r="P1" s="7"/>
      <c r="Q1" s="7"/>
    </row>
    <row r="2" spans="1:16" s="1" customFormat="1" ht="16.5" customHeight="1" thickBot="1">
      <c r="A2" s="89" t="s">
        <v>58</v>
      </c>
      <c r="B2" s="90" t="s">
        <v>50</v>
      </c>
      <c r="C2" s="91" t="s">
        <v>40</v>
      </c>
      <c r="D2" s="92" t="s">
        <v>41</v>
      </c>
      <c r="E2" s="93" t="s">
        <v>43</v>
      </c>
      <c r="F2" s="93" t="s">
        <v>44</v>
      </c>
      <c r="G2" s="94" t="s">
        <v>45</v>
      </c>
      <c r="H2" s="95" t="s">
        <v>46</v>
      </c>
      <c r="I2" s="96" t="s">
        <v>29</v>
      </c>
      <c r="J2" s="97" t="s">
        <v>47</v>
      </c>
      <c r="K2" s="98" t="s">
        <v>48</v>
      </c>
      <c r="L2" s="99" t="s">
        <v>49</v>
      </c>
      <c r="M2" s="98" t="s">
        <v>42</v>
      </c>
      <c r="N2" s="150" t="s">
        <v>99</v>
      </c>
      <c r="O2" s="151" t="s">
        <v>102</v>
      </c>
      <c r="P2" s="8"/>
    </row>
    <row r="3" spans="1:16" s="1" customFormat="1" ht="16.5" customHeight="1">
      <c r="A3" s="100">
        <v>22</v>
      </c>
      <c r="B3" s="101" t="s">
        <v>62</v>
      </c>
      <c r="C3" s="102" t="s">
        <v>174</v>
      </c>
      <c r="D3" s="103" t="s">
        <v>188</v>
      </c>
      <c r="E3" s="104">
        <f>D3+C3</f>
        <v>95</v>
      </c>
      <c r="F3" s="105">
        <v>18</v>
      </c>
      <c r="G3" s="106">
        <f>E3-F3</f>
        <v>77</v>
      </c>
      <c r="H3" s="107" t="s">
        <v>17</v>
      </c>
      <c r="I3" s="108"/>
      <c r="J3" s="160"/>
      <c r="K3" s="109"/>
      <c r="L3" s="109"/>
      <c r="M3" s="138"/>
      <c r="N3" s="61">
        <v>100000</v>
      </c>
      <c r="O3" s="62">
        <v>9</v>
      </c>
      <c r="P3" s="8"/>
    </row>
    <row r="4" spans="1:16" s="1" customFormat="1" ht="16.5" customHeight="1">
      <c r="A4" s="110">
        <v>26</v>
      </c>
      <c r="B4" s="111" t="s">
        <v>73</v>
      </c>
      <c r="C4" s="112" t="s">
        <v>169</v>
      </c>
      <c r="D4" s="113" t="s">
        <v>171</v>
      </c>
      <c r="E4" s="114">
        <f>D4+C4</f>
        <v>90</v>
      </c>
      <c r="F4" s="115">
        <v>14</v>
      </c>
      <c r="G4" s="116">
        <f>E4-F4</f>
        <v>76</v>
      </c>
      <c r="H4" s="117" t="s">
        <v>194</v>
      </c>
      <c r="I4" s="118"/>
      <c r="J4" s="119"/>
      <c r="K4" s="120"/>
      <c r="L4" s="120"/>
      <c r="M4" s="121"/>
      <c r="N4" s="49">
        <v>20000</v>
      </c>
      <c r="O4" s="54">
        <v>9</v>
      </c>
      <c r="P4" s="8"/>
    </row>
    <row r="5" spans="1:16" s="1" customFormat="1" ht="16.5" customHeight="1">
      <c r="A5" s="110">
        <v>27</v>
      </c>
      <c r="B5" s="111" t="s">
        <v>59</v>
      </c>
      <c r="C5" s="112" t="s">
        <v>174</v>
      </c>
      <c r="D5" s="113" t="s">
        <v>178</v>
      </c>
      <c r="E5" s="114">
        <f aca="true" t="shared" si="0" ref="E5:E27">D5+C5</f>
        <v>87</v>
      </c>
      <c r="F5" s="115">
        <v>12</v>
      </c>
      <c r="G5" s="116">
        <f aca="true" t="shared" si="1" ref="G5:G27">E5-F5</f>
        <v>75</v>
      </c>
      <c r="H5" s="117" t="s">
        <v>184</v>
      </c>
      <c r="I5" s="118"/>
      <c r="J5" s="119"/>
      <c r="K5" s="120"/>
      <c r="L5" s="120"/>
      <c r="M5" s="121"/>
      <c r="N5" s="49">
        <v>10000</v>
      </c>
      <c r="O5" s="54">
        <v>5</v>
      </c>
      <c r="P5" s="8"/>
    </row>
    <row r="6" spans="1:16" ht="16.5" customHeight="1">
      <c r="A6" s="110">
        <v>25</v>
      </c>
      <c r="B6" s="111" t="s">
        <v>60</v>
      </c>
      <c r="C6" s="112"/>
      <c r="D6" s="113"/>
      <c r="E6" s="114">
        <f t="shared" si="0"/>
        <v>0</v>
      </c>
      <c r="F6" s="115"/>
      <c r="G6" s="116">
        <f t="shared" si="1"/>
        <v>0</v>
      </c>
      <c r="H6" s="117"/>
      <c r="I6" s="118"/>
      <c r="J6" s="119"/>
      <c r="K6" s="120"/>
      <c r="L6" s="120"/>
      <c r="M6" s="121"/>
      <c r="N6" s="49">
        <v>10000</v>
      </c>
      <c r="O6" s="54">
        <v>4</v>
      </c>
      <c r="P6" s="8"/>
    </row>
    <row r="7" spans="1:16" ht="16.5" customHeight="1">
      <c r="A7" s="110">
        <v>25</v>
      </c>
      <c r="B7" s="111" t="s">
        <v>51</v>
      </c>
      <c r="C7" s="112" t="s">
        <v>176</v>
      </c>
      <c r="D7" s="113" t="s">
        <v>174</v>
      </c>
      <c r="E7" s="114">
        <f t="shared" si="0"/>
        <v>91</v>
      </c>
      <c r="F7" s="115">
        <v>17</v>
      </c>
      <c r="G7" s="116">
        <f t="shared" si="1"/>
        <v>74</v>
      </c>
      <c r="H7" s="117" t="s">
        <v>195</v>
      </c>
      <c r="I7" s="118"/>
      <c r="J7" s="119"/>
      <c r="K7" s="120"/>
      <c r="L7" s="120"/>
      <c r="M7" s="120"/>
      <c r="N7" s="49">
        <v>10000</v>
      </c>
      <c r="O7" s="54">
        <v>6</v>
      </c>
      <c r="P7" s="8"/>
    </row>
    <row r="8" spans="1:16" s="1" customFormat="1" ht="16.5" customHeight="1">
      <c r="A8" s="110">
        <v>38</v>
      </c>
      <c r="B8" s="111" t="s">
        <v>61</v>
      </c>
      <c r="C8" s="112" t="s">
        <v>175</v>
      </c>
      <c r="D8" s="113" t="s">
        <v>176</v>
      </c>
      <c r="E8" s="114">
        <f t="shared" si="0"/>
        <v>93</v>
      </c>
      <c r="F8" s="115">
        <v>19</v>
      </c>
      <c r="G8" s="116">
        <f t="shared" si="1"/>
        <v>74</v>
      </c>
      <c r="H8" s="117" t="s">
        <v>179</v>
      </c>
      <c r="I8" s="118"/>
      <c r="J8" s="119"/>
      <c r="K8" s="120"/>
      <c r="L8" s="120"/>
      <c r="M8" s="121"/>
      <c r="N8" s="49">
        <v>10000</v>
      </c>
      <c r="O8" s="54">
        <v>8</v>
      </c>
      <c r="P8" s="8"/>
    </row>
    <row r="9" spans="1:16" s="1" customFormat="1" ht="16.5" customHeight="1">
      <c r="A9" s="110">
        <v>36</v>
      </c>
      <c r="B9" s="111" t="s">
        <v>70</v>
      </c>
      <c r="C9" s="112" t="s">
        <v>176</v>
      </c>
      <c r="D9" s="113" t="s">
        <v>175</v>
      </c>
      <c r="E9" s="114">
        <f t="shared" si="0"/>
        <v>93</v>
      </c>
      <c r="F9" s="115">
        <v>18</v>
      </c>
      <c r="G9" s="116">
        <f t="shared" si="1"/>
        <v>75</v>
      </c>
      <c r="H9" s="117" t="s">
        <v>189</v>
      </c>
      <c r="I9" s="118"/>
      <c r="J9" s="119"/>
      <c r="K9" s="120"/>
      <c r="L9" s="120"/>
      <c r="M9" s="121"/>
      <c r="N9" s="49">
        <v>10000</v>
      </c>
      <c r="O9" s="54">
        <v>9</v>
      </c>
      <c r="P9" s="8"/>
    </row>
    <row r="10" spans="1:16" s="1" customFormat="1" ht="16.5" customHeight="1">
      <c r="A10" s="110">
        <v>36</v>
      </c>
      <c r="B10" s="111" t="s">
        <v>72</v>
      </c>
      <c r="C10" s="112" t="s">
        <v>172</v>
      </c>
      <c r="D10" s="113" t="s">
        <v>172</v>
      </c>
      <c r="E10" s="114">
        <f t="shared" si="0"/>
        <v>82</v>
      </c>
      <c r="F10" s="115">
        <v>8.4</v>
      </c>
      <c r="G10" s="116">
        <f t="shared" si="1"/>
        <v>73.6</v>
      </c>
      <c r="H10" s="117" t="s">
        <v>190</v>
      </c>
      <c r="I10" s="118"/>
      <c r="J10" s="119"/>
      <c r="K10" s="120"/>
      <c r="L10" s="120"/>
      <c r="M10" s="121"/>
      <c r="N10" s="49">
        <v>10000</v>
      </c>
      <c r="O10" s="54">
        <v>10</v>
      </c>
      <c r="P10" s="8"/>
    </row>
    <row r="11" spans="1:16" s="1" customFormat="1" ht="16.5" customHeight="1">
      <c r="A11" s="110">
        <v>22</v>
      </c>
      <c r="B11" s="111" t="s">
        <v>39</v>
      </c>
      <c r="C11" s="112"/>
      <c r="D11" s="113"/>
      <c r="E11" s="114">
        <f t="shared" si="0"/>
        <v>0</v>
      </c>
      <c r="F11" s="115"/>
      <c r="G11" s="116">
        <f t="shared" si="1"/>
        <v>0</v>
      </c>
      <c r="H11" s="117"/>
      <c r="I11" s="118"/>
      <c r="J11" s="119"/>
      <c r="K11" s="120"/>
      <c r="L11" s="120"/>
      <c r="M11" s="121"/>
      <c r="N11" s="49">
        <v>10000</v>
      </c>
      <c r="O11" s="54">
        <v>5</v>
      </c>
      <c r="P11" s="8"/>
    </row>
    <row r="12" spans="1:16" s="1" customFormat="1" ht="16.5" customHeight="1">
      <c r="A12" s="110"/>
      <c r="B12" s="111" t="s">
        <v>111</v>
      </c>
      <c r="C12" s="112"/>
      <c r="D12" s="113"/>
      <c r="E12" s="114">
        <f t="shared" si="0"/>
        <v>0</v>
      </c>
      <c r="F12" s="115"/>
      <c r="G12" s="116">
        <f t="shared" si="1"/>
        <v>0</v>
      </c>
      <c r="H12" s="117"/>
      <c r="I12" s="118"/>
      <c r="J12" s="119"/>
      <c r="K12" s="120"/>
      <c r="L12" s="120"/>
      <c r="M12" s="121"/>
      <c r="N12" s="49">
        <v>10000</v>
      </c>
      <c r="O12" s="54">
        <v>1</v>
      </c>
      <c r="P12" s="8"/>
    </row>
    <row r="13" spans="1:16" s="1" customFormat="1" ht="16.5" customHeight="1">
      <c r="A13" s="110"/>
      <c r="B13" s="111" t="s">
        <v>112</v>
      </c>
      <c r="C13" s="112" t="s">
        <v>169</v>
      </c>
      <c r="D13" s="113" t="s">
        <v>200</v>
      </c>
      <c r="E13" s="114">
        <f t="shared" si="0"/>
        <v>81</v>
      </c>
      <c r="F13" s="115">
        <v>7.2</v>
      </c>
      <c r="G13" s="116">
        <f t="shared" si="1"/>
        <v>73.8</v>
      </c>
      <c r="H13" s="117" t="s">
        <v>186</v>
      </c>
      <c r="I13" s="118"/>
      <c r="J13" s="119"/>
      <c r="K13" s="120"/>
      <c r="L13" s="120"/>
      <c r="M13" s="121"/>
      <c r="N13" s="49">
        <v>10000</v>
      </c>
      <c r="O13" s="54">
        <v>5</v>
      </c>
      <c r="P13" s="8"/>
    </row>
    <row r="14" spans="1:16" ht="16.5" customHeight="1">
      <c r="A14" s="110">
        <v>38</v>
      </c>
      <c r="B14" s="111" t="s">
        <v>63</v>
      </c>
      <c r="C14" s="112"/>
      <c r="D14" s="113"/>
      <c r="E14" s="114">
        <f t="shared" si="0"/>
        <v>0</v>
      </c>
      <c r="F14" s="115"/>
      <c r="G14" s="116">
        <f t="shared" si="1"/>
        <v>0</v>
      </c>
      <c r="H14" s="117"/>
      <c r="I14" s="118"/>
      <c r="J14" s="119"/>
      <c r="K14" s="120"/>
      <c r="L14" s="120"/>
      <c r="M14" s="121"/>
      <c r="N14" s="49"/>
      <c r="O14" s="54"/>
      <c r="P14" s="8"/>
    </row>
    <row r="15" spans="1:16" s="1" customFormat="1" ht="16.5" customHeight="1">
      <c r="A15" s="110">
        <v>38</v>
      </c>
      <c r="B15" s="111" t="s">
        <v>64</v>
      </c>
      <c r="C15" s="112" t="s">
        <v>168</v>
      </c>
      <c r="D15" s="113" t="s">
        <v>200</v>
      </c>
      <c r="E15" s="114">
        <f t="shared" si="0"/>
        <v>84</v>
      </c>
      <c r="F15" s="115">
        <v>11</v>
      </c>
      <c r="G15" s="116">
        <f t="shared" si="1"/>
        <v>73</v>
      </c>
      <c r="H15" s="117" t="s">
        <v>187</v>
      </c>
      <c r="I15" s="118"/>
      <c r="J15" s="119"/>
      <c r="K15" s="120"/>
      <c r="L15" s="120"/>
      <c r="M15" s="121"/>
      <c r="N15" s="49">
        <v>10000</v>
      </c>
      <c r="O15" s="54">
        <v>4</v>
      </c>
      <c r="P15" s="8"/>
    </row>
    <row r="16" spans="1:16" s="1" customFormat="1" ht="16.5" customHeight="1">
      <c r="A16" s="110"/>
      <c r="B16" s="111" t="s">
        <v>105</v>
      </c>
      <c r="C16" s="112" t="s">
        <v>201</v>
      </c>
      <c r="D16" s="113" t="s">
        <v>202</v>
      </c>
      <c r="E16" s="114">
        <f t="shared" si="0"/>
        <v>78</v>
      </c>
      <c r="F16" s="115">
        <v>2.4</v>
      </c>
      <c r="G16" s="116">
        <f t="shared" si="1"/>
        <v>75.6</v>
      </c>
      <c r="H16" s="117"/>
      <c r="I16" s="118"/>
      <c r="J16" s="119"/>
      <c r="K16" s="120"/>
      <c r="L16" s="120"/>
      <c r="M16" s="121"/>
      <c r="N16" s="49"/>
      <c r="O16" s="54">
        <v>4</v>
      </c>
      <c r="P16" s="8"/>
    </row>
    <row r="17" spans="1:16" ht="16.5" customHeight="1">
      <c r="A17" s="110">
        <v>19</v>
      </c>
      <c r="B17" s="111" t="s">
        <v>65</v>
      </c>
      <c r="C17" s="112"/>
      <c r="D17" s="113"/>
      <c r="E17" s="114">
        <f t="shared" si="0"/>
        <v>0</v>
      </c>
      <c r="F17" s="115"/>
      <c r="G17" s="116">
        <f t="shared" si="1"/>
        <v>0</v>
      </c>
      <c r="H17" s="117"/>
      <c r="I17" s="118"/>
      <c r="J17" s="119"/>
      <c r="K17" s="120"/>
      <c r="L17" s="120"/>
      <c r="M17" s="121"/>
      <c r="N17" s="49">
        <v>10000</v>
      </c>
      <c r="O17" s="54">
        <v>6</v>
      </c>
      <c r="P17" s="8"/>
    </row>
    <row r="18" spans="1:16" s="1" customFormat="1" ht="16.5" customHeight="1">
      <c r="A18" s="110">
        <v>22</v>
      </c>
      <c r="B18" s="111" t="s">
        <v>66</v>
      </c>
      <c r="C18" s="112"/>
      <c r="D18" s="113"/>
      <c r="E18" s="114">
        <f t="shared" si="0"/>
        <v>0</v>
      </c>
      <c r="F18" s="115"/>
      <c r="G18" s="116">
        <f t="shared" si="1"/>
        <v>0</v>
      </c>
      <c r="H18" s="117"/>
      <c r="I18" s="118"/>
      <c r="J18" s="119"/>
      <c r="K18" s="120"/>
      <c r="L18" s="120"/>
      <c r="M18" s="121"/>
      <c r="N18" s="49">
        <v>10000</v>
      </c>
      <c r="O18" s="54">
        <v>6</v>
      </c>
      <c r="P18" s="8"/>
    </row>
    <row r="19" spans="1:16" ht="16.5" customHeight="1">
      <c r="A19" s="110">
        <v>32</v>
      </c>
      <c r="B19" s="111" t="s">
        <v>67</v>
      </c>
      <c r="C19" s="112"/>
      <c r="D19" s="113"/>
      <c r="E19" s="114">
        <f t="shared" si="0"/>
        <v>0</v>
      </c>
      <c r="F19" s="115"/>
      <c r="G19" s="116">
        <f t="shared" si="1"/>
        <v>0</v>
      </c>
      <c r="H19" s="117"/>
      <c r="I19" s="118"/>
      <c r="J19" s="119"/>
      <c r="K19" s="120"/>
      <c r="L19" s="120"/>
      <c r="M19" s="121"/>
      <c r="N19" s="49">
        <v>10000</v>
      </c>
      <c r="O19" s="54">
        <v>5</v>
      </c>
      <c r="P19" s="8"/>
    </row>
    <row r="20" spans="1:16" s="1" customFormat="1" ht="16.5" customHeight="1">
      <c r="A20" s="110">
        <v>21</v>
      </c>
      <c r="B20" s="111" t="s">
        <v>71</v>
      </c>
      <c r="C20" s="112" t="s">
        <v>169</v>
      </c>
      <c r="D20" s="113" t="s">
        <v>174</v>
      </c>
      <c r="E20" s="114">
        <f t="shared" si="0"/>
        <v>86</v>
      </c>
      <c r="F20" s="115">
        <v>13</v>
      </c>
      <c r="G20" s="116">
        <f t="shared" si="1"/>
        <v>73</v>
      </c>
      <c r="H20" s="117" t="s">
        <v>177</v>
      </c>
      <c r="I20" s="118"/>
      <c r="J20" s="119"/>
      <c r="K20" s="120"/>
      <c r="L20" s="120"/>
      <c r="M20" s="121"/>
      <c r="N20" s="49">
        <v>10000</v>
      </c>
      <c r="O20" s="54">
        <v>7</v>
      </c>
      <c r="P20" s="8"/>
    </row>
    <row r="21" spans="1:16" s="1" customFormat="1" ht="16.5" customHeight="1">
      <c r="A21" s="110">
        <v>39</v>
      </c>
      <c r="B21" s="111" t="s">
        <v>74</v>
      </c>
      <c r="C21" s="112" t="s">
        <v>175</v>
      </c>
      <c r="D21" s="113" t="s">
        <v>174</v>
      </c>
      <c r="E21" s="114">
        <f t="shared" si="0"/>
        <v>90</v>
      </c>
      <c r="F21" s="115">
        <v>12</v>
      </c>
      <c r="G21" s="116">
        <f t="shared" si="1"/>
        <v>78</v>
      </c>
      <c r="H21" s="117" t="s">
        <v>18</v>
      </c>
      <c r="I21" s="118"/>
      <c r="J21" s="119"/>
      <c r="K21" s="120"/>
      <c r="L21" s="120"/>
      <c r="M21" s="121"/>
      <c r="N21" s="49">
        <v>10000</v>
      </c>
      <c r="O21" s="54">
        <v>8</v>
      </c>
      <c r="P21" s="8"/>
    </row>
    <row r="22" spans="1:16" ht="16.5" customHeight="1">
      <c r="A22" s="110">
        <v>27</v>
      </c>
      <c r="B22" s="111" t="s">
        <v>75</v>
      </c>
      <c r="C22" s="112" t="s">
        <v>178</v>
      </c>
      <c r="D22" s="113" t="s">
        <v>178</v>
      </c>
      <c r="E22" s="114">
        <f t="shared" si="0"/>
        <v>86</v>
      </c>
      <c r="F22" s="115">
        <v>9.6</v>
      </c>
      <c r="G22" s="116">
        <f t="shared" si="1"/>
        <v>76.4</v>
      </c>
      <c r="H22" s="117" t="s">
        <v>180</v>
      </c>
      <c r="I22" s="118"/>
      <c r="J22" s="119"/>
      <c r="K22" s="120"/>
      <c r="L22" s="120"/>
      <c r="M22" s="121"/>
      <c r="N22" s="49">
        <v>10000</v>
      </c>
      <c r="O22" s="54">
        <v>8</v>
      </c>
      <c r="P22" s="8"/>
    </row>
    <row r="23" spans="1:16" s="1" customFormat="1" ht="16.5" customHeight="1">
      <c r="A23" s="122">
        <v>29</v>
      </c>
      <c r="B23" s="111" t="s">
        <v>76</v>
      </c>
      <c r="C23" s="112"/>
      <c r="D23" s="113"/>
      <c r="E23" s="114">
        <f t="shared" si="0"/>
        <v>0</v>
      </c>
      <c r="F23" s="115"/>
      <c r="G23" s="116">
        <f t="shared" si="1"/>
        <v>0</v>
      </c>
      <c r="H23" s="117"/>
      <c r="I23" s="125"/>
      <c r="J23" s="126"/>
      <c r="K23" s="127"/>
      <c r="L23" s="127"/>
      <c r="M23" s="128"/>
      <c r="N23" s="49">
        <v>10000</v>
      </c>
      <c r="O23" s="69">
        <v>4</v>
      </c>
      <c r="P23" s="8"/>
    </row>
    <row r="24" spans="1:16" ht="16.5" customHeight="1">
      <c r="A24" s="110">
        <v>36</v>
      </c>
      <c r="B24" s="111" t="s">
        <v>78</v>
      </c>
      <c r="C24" s="112" t="s">
        <v>169</v>
      </c>
      <c r="D24" s="113" t="s">
        <v>168</v>
      </c>
      <c r="E24" s="114">
        <f t="shared" si="0"/>
        <v>87</v>
      </c>
      <c r="F24" s="115">
        <v>9.6</v>
      </c>
      <c r="G24" s="116">
        <f t="shared" si="1"/>
        <v>77.4</v>
      </c>
      <c r="H24" s="117" t="s">
        <v>16</v>
      </c>
      <c r="I24" s="118"/>
      <c r="J24" s="119"/>
      <c r="K24" s="120"/>
      <c r="L24" s="120"/>
      <c r="M24" s="121"/>
      <c r="N24" s="49">
        <v>10000</v>
      </c>
      <c r="O24" s="54">
        <v>9</v>
      </c>
      <c r="P24" s="8"/>
    </row>
    <row r="25" spans="1:16" s="1" customFormat="1" ht="16.5" customHeight="1">
      <c r="A25" s="110">
        <v>23</v>
      </c>
      <c r="B25" s="111" t="s">
        <v>92</v>
      </c>
      <c r="C25" s="112"/>
      <c r="D25" s="113"/>
      <c r="E25" s="114">
        <f t="shared" si="0"/>
        <v>0</v>
      </c>
      <c r="F25" s="115"/>
      <c r="G25" s="116">
        <f t="shared" si="1"/>
        <v>0</v>
      </c>
      <c r="H25" s="117"/>
      <c r="I25" s="118"/>
      <c r="J25" s="143"/>
      <c r="K25" s="121"/>
      <c r="L25" s="121"/>
      <c r="M25" s="120"/>
      <c r="N25" s="49">
        <v>10000</v>
      </c>
      <c r="O25" s="54">
        <v>5</v>
      </c>
      <c r="P25" s="8"/>
    </row>
    <row r="26" spans="1:16" s="1" customFormat="1" ht="16.5" customHeight="1">
      <c r="A26" s="110"/>
      <c r="B26" s="111" t="s">
        <v>94</v>
      </c>
      <c r="C26" s="112"/>
      <c r="D26" s="113"/>
      <c r="E26" s="114">
        <f>D26+C26</f>
        <v>0</v>
      </c>
      <c r="F26" s="115"/>
      <c r="G26" s="116">
        <f>E26-F26</f>
        <v>0</v>
      </c>
      <c r="H26" s="117"/>
      <c r="I26" s="118"/>
      <c r="J26" s="143"/>
      <c r="K26" s="120"/>
      <c r="L26" s="120"/>
      <c r="M26" s="120"/>
      <c r="N26" s="49">
        <v>10000</v>
      </c>
      <c r="O26" s="54">
        <v>8</v>
      </c>
      <c r="P26" s="8"/>
    </row>
    <row r="27" spans="1:16" s="1" customFormat="1" ht="16.5" customHeight="1">
      <c r="A27" s="110">
        <v>40</v>
      </c>
      <c r="B27" s="111" t="s">
        <v>54</v>
      </c>
      <c r="C27" s="112" t="s">
        <v>172</v>
      </c>
      <c r="D27" s="113" t="s">
        <v>181</v>
      </c>
      <c r="E27" s="114">
        <f t="shared" si="0"/>
        <v>91</v>
      </c>
      <c r="F27" s="115">
        <v>14</v>
      </c>
      <c r="G27" s="116">
        <f t="shared" si="1"/>
        <v>77</v>
      </c>
      <c r="H27" s="117" t="s">
        <v>183</v>
      </c>
      <c r="I27" s="118"/>
      <c r="J27" s="143"/>
      <c r="K27" s="120"/>
      <c r="L27" s="120"/>
      <c r="M27" s="120"/>
      <c r="N27" s="49">
        <v>10000</v>
      </c>
      <c r="O27" s="54">
        <v>5</v>
      </c>
      <c r="P27" s="8"/>
    </row>
    <row r="28" spans="1:16" s="1" customFormat="1" ht="16.5" customHeight="1">
      <c r="A28" s="110">
        <v>31</v>
      </c>
      <c r="B28" s="111" t="s">
        <v>52</v>
      </c>
      <c r="C28" s="112"/>
      <c r="D28" s="113"/>
      <c r="E28" s="114">
        <f>D28+C28</f>
        <v>0</v>
      </c>
      <c r="F28" s="115"/>
      <c r="G28" s="116">
        <f>E28-F28</f>
        <v>0</v>
      </c>
      <c r="H28" s="117"/>
      <c r="I28" s="118"/>
      <c r="J28" s="143"/>
      <c r="K28" s="120"/>
      <c r="L28" s="120"/>
      <c r="M28" s="120"/>
      <c r="N28" s="49">
        <v>10000</v>
      </c>
      <c r="O28" s="54">
        <v>5</v>
      </c>
      <c r="P28" s="8"/>
    </row>
    <row r="29" spans="1:16" s="1" customFormat="1" ht="16.5" customHeight="1">
      <c r="A29" s="110">
        <v>36</v>
      </c>
      <c r="B29" s="111" t="s">
        <v>53</v>
      </c>
      <c r="C29" s="112"/>
      <c r="D29" s="113"/>
      <c r="E29" s="114">
        <f>D29+C29</f>
        <v>0</v>
      </c>
      <c r="F29" s="115"/>
      <c r="G29" s="116">
        <f>E29-F29</f>
        <v>0</v>
      </c>
      <c r="H29" s="117"/>
      <c r="I29" s="118"/>
      <c r="J29" s="143"/>
      <c r="K29" s="120"/>
      <c r="L29" s="120"/>
      <c r="M29" s="120"/>
      <c r="N29" s="49">
        <v>10000</v>
      </c>
      <c r="O29" s="54">
        <v>5</v>
      </c>
      <c r="P29" s="8"/>
    </row>
    <row r="30" spans="1:16" s="1" customFormat="1" ht="16.5" customHeight="1" thickBot="1">
      <c r="A30" s="129"/>
      <c r="B30" s="130" t="s">
        <v>103</v>
      </c>
      <c r="C30" s="112"/>
      <c r="D30" s="113"/>
      <c r="E30" s="114">
        <f>D30+C30</f>
        <v>0</v>
      </c>
      <c r="F30" s="115"/>
      <c r="G30" s="116">
        <f>E30-F30</f>
        <v>0</v>
      </c>
      <c r="H30" s="117"/>
      <c r="I30" s="185"/>
      <c r="J30" s="161"/>
      <c r="K30" s="136"/>
      <c r="L30" s="136"/>
      <c r="M30" s="136"/>
      <c r="N30" s="186">
        <v>10000</v>
      </c>
      <c r="O30" s="70">
        <v>7</v>
      </c>
      <c r="P30" s="8"/>
    </row>
    <row r="31" spans="1:16" s="1" customFormat="1" ht="16.5" customHeight="1">
      <c r="A31" s="100"/>
      <c r="B31" s="101" t="s">
        <v>107</v>
      </c>
      <c r="C31" s="177" t="s">
        <v>178</v>
      </c>
      <c r="D31" s="178" t="s">
        <v>201</v>
      </c>
      <c r="E31" s="179">
        <f>D31+C31</f>
        <v>83</v>
      </c>
      <c r="F31" s="180">
        <v>11</v>
      </c>
      <c r="G31" s="181">
        <f>E31-F31</f>
        <v>72</v>
      </c>
      <c r="H31" s="187" t="s">
        <v>191</v>
      </c>
      <c r="I31" s="108"/>
      <c r="J31" s="137"/>
      <c r="K31" s="109"/>
      <c r="L31" s="109"/>
      <c r="M31" s="109"/>
      <c r="N31" s="61">
        <v>10000</v>
      </c>
      <c r="O31" s="62">
        <v>3</v>
      </c>
      <c r="P31" s="8"/>
    </row>
    <row r="32" spans="1:16" s="1" customFormat="1" ht="16.5" customHeight="1">
      <c r="A32" s="110"/>
      <c r="B32" s="111" t="s">
        <v>113</v>
      </c>
      <c r="C32" s="139"/>
      <c r="D32" s="140"/>
      <c r="E32" s="123">
        <f>D32+C32</f>
        <v>0</v>
      </c>
      <c r="F32" s="141"/>
      <c r="G32" s="142">
        <f>E32-F32</f>
        <v>0</v>
      </c>
      <c r="H32" s="124"/>
      <c r="I32" s="118"/>
      <c r="J32" s="143"/>
      <c r="K32" s="120"/>
      <c r="L32" s="120"/>
      <c r="M32" s="120"/>
      <c r="N32" s="49">
        <v>10000</v>
      </c>
      <c r="O32" s="54">
        <v>5</v>
      </c>
      <c r="P32" s="8"/>
    </row>
    <row r="33" spans="1:16" s="1" customFormat="1" ht="16.5" customHeight="1">
      <c r="A33" s="110"/>
      <c r="B33" s="111" t="s">
        <v>128</v>
      </c>
      <c r="C33" s="139" t="s">
        <v>175</v>
      </c>
      <c r="D33" s="140" t="s">
        <v>192</v>
      </c>
      <c r="E33" s="123">
        <f aca="true" t="shared" si="2" ref="E33:E55">D33+C33</f>
        <v>98</v>
      </c>
      <c r="F33" s="141">
        <v>24</v>
      </c>
      <c r="G33" s="142">
        <f aca="true" t="shared" si="3" ref="G33:G55">E33-F33</f>
        <v>74</v>
      </c>
      <c r="H33" s="124" t="s">
        <v>185</v>
      </c>
      <c r="I33" s="118"/>
      <c r="J33" s="143"/>
      <c r="K33" s="120"/>
      <c r="L33" s="120"/>
      <c r="M33" s="120"/>
      <c r="N33" s="49">
        <v>10000</v>
      </c>
      <c r="O33" s="54">
        <v>6</v>
      </c>
      <c r="P33" s="8"/>
    </row>
    <row r="34" spans="1:16" s="1" customFormat="1" ht="16.5" customHeight="1">
      <c r="A34" s="110"/>
      <c r="B34" s="111" t="s">
        <v>150</v>
      </c>
      <c r="C34" s="139" t="s">
        <v>188</v>
      </c>
      <c r="D34" s="140" t="s">
        <v>192</v>
      </c>
      <c r="E34" s="123">
        <f t="shared" si="2"/>
        <v>103</v>
      </c>
      <c r="F34" s="141">
        <v>26</v>
      </c>
      <c r="G34" s="142">
        <f t="shared" si="3"/>
        <v>77</v>
      </c>
      <c r="H34" s="124" t="s">
        <v>19</v>
      </c>
      <c r="I34" s="118"/>
      <c r="J34" s="143"/>
      <c r="K34" s="120"/>
      <c r="L34" s="120"/>
      <c r="M34" s="120"/>
      <c r="N34" s="49">
        <v>10000</v>
      </c>
      <c r="O34" s="54">
        <v>9</v>
      </c>
      <c r="P34" s="8"/>
    </row>
    <row r="35" spans="1:16" s="1" customFormat="1" ht="16.5" customHeight="1">
      <c r="A35" s="110"/>
      <c r="B35" s="111" t="s">
        <v>151</v>
      </c>
      <c r="C35" s="139" t="s">
        <v>182</v>
      </c>
      <c r="D35" s="140" t="s">
        <v>175</v>
      </c>
      <c r="E35" s="123">
        <f t="shared" si="2"/>
        <v>95</v>
      </c>
      <c r="F35" s="141">
        <v>17</v>
      </c>
      <c r="G35" s="142">
        <f t="shared" si="3"/>
        <v>78</v>
      </c>
      <c r="H35" s="124" t="s">
        <v>20</v>
      </c>
      <c r="I35" s="118"/>
      <c r="J35" s="143"/>
      <c r="K35" s="120"/>
      <c r="L35" s="120"/>
      <c r="M35" s="120"/>
      <c r="N35" s="49">
        <v>10000</v>
      </c>
      <c r="O35" s="54">
        <v>7</v>
      </c>
      <c r="P35" s="8"/>
    </row>
    <row r="36" spans="1:16" s="1" customFormat="1" ht="16.5" customHeight="1">
      <c r="A36" s="110">
        <v>21</v>
      </c>
      <c r="B36" s="111" t="s">
        <v>9</v>
      </c>
      <c r="C36" s="139"/>
      <c r="D36" s="140"/>
      <c r="E36" s="123">
        <f t="shared" si="2"/>
        <v>0</v>
      </c>
      <c r="F36" s="141"/>
      <c r="G36" s="142">
        <f t="shared" si="3"/>
        <v>0</v>
      </c>
      <c r="H36" s="124"/>
      <c r="I36" s="118"/>
      <c r="J36" s="143"/>
      <c r="K36" s="120"/>
      <c r="L36" s="120"/>
      <c r="M36" s="120"/>
      <c r="N36" s="49">
        <v>10000</v>
      </c>
      <c r="O36" s="54">
        <v>2</v>
      </c>
      <c r="P36" s="8"/>
    </row>
    <row r="37" spans="1:16" s="1" customFormat="1" ht="16.5" customHeight="1">
      <c r="A37" s="110">
        <v>22</v>
      </c>
      <c r="B37" s="111" t="s">
        <v>10</v>
      </c>
      <c r="C37" s="139" t="s">
        <v>168</v>
      </c>
      <c r="D37" s="140" t="s">
        <v>181</v>
      </c>
      <c r="E37" s="123">
        <f t="shared" si="2"/>
        <v>95</v>
      </c>
      <c r="F37" s="141">
        <v>19</v>
      </c>
      <c r="G37" s="142">
        <f t="shared" si="3"/>
        <v>76</v>
      </c>
      <c r="H37" s="124" t="s">
        <v>173</v>
      </c>
      <c r="I37" s="118"/>
      <c r="J37" s="143"/>
      <c r="K37" s="120"/>
      <c r="L37" s="120"/>
      <c r="M37" s="120"/>
      <c r="N37" s="49">
        <v>10000</v>
      </c>
      <c r="O37" s="54">
        <v>6</v>
      </c>
      <c r="P37" s="8"/>
    </row>
    <row r="38" spans="1:16" s="1" customFormat="1" ht="16.5" customHeight="1">
      <c r="A38" s="110"/>
      <c r="B38" s="111" t="s">
        <v>155</v>
      </c>
      <c r="C38" s="139" t="s">
        <v>168</v>
      </c>
      <c r="D38" s="140" t="s">
        <v>202</v>
      </c>
      <c r="E38" s="123">
        <f t="shared" si="2"/>
        <v>83</v>
      </c>
      <c r="F38" s="141">
        <v>12</v>
      </c>
      <c r="G38" s="142">
        <f t="shared" si="3"/>
        <v>71</v>
      </c>
      <c r="H38" s="124" t="s">
        <v>170</v>
      </c>
      <c r="I38" s="118"/>
      <c r="J38" s="143"/>
      <c r="K38" s="120"/>
      <c r="L38" s="120"/>
      <c r="M38" s="120"/>
      <c r="N38" s="49">
        <v>10000</v>
      </c>
      <c r="O38" s="54">
        <v>8</v>
      </c>
      <c r="P38" s="8"/>
    </row>
    <row r="39" spans="1:16" s="1" customFormat="1" ht="16.5" customHeight="1">
      <c r="A39" s="110"/>
      <c r="B39" s="111" t="s">
        <v>165</v>
      </c>
      <c r="C39" s="139" t="s">
        <v>202</v>
      </c>
      <c r="D39" s="140" t="s">
        <v>171</v>
      </c>
      <c r="E39" s="123">
        <f t="shared" si="2"/>
        <v>86</v>
      </c>
      <c r="F39" s="141">
        <v>8.4</v>
      </c>
      <c r="G39" s="142">
        <f t="shared" si="3"/>
        <v>77.6</v>
      </c>
      <c r="H39" s="124" t="s">
        <v>106</v>
      </c>
      <c r="I39" s="118"/>
      <c r="J39" s="143"/>
      <c r="K39" s="120"/>
      <c r="L39" s="120"/>
      <c r="M39" s="120"/>
      <c r="N39" s="49">
        <v>6000</v>
      </c>
      <c r="O39" s="54">
        <v>4</v>
      </c>
      <c r="P39" s="8"/>
    </row>
    <row r="40" spans="1:16" s="1" customFormat="1" ht="16.5" customHeight="1">
      <c r="A40" s="110"/>
      <c r="B40" s="111" t="s">
        <v>166</v>
      </c>
      <c r="C40" s="139" t="s">
        <v>192</v>
      </c>
      <c r="D40" s="140" t="s">
        <v>176</v>
      </c>
      <c r="E40" s="123">
        <f t="shared" si="2"/>
        <v>99</v>
      </c>
      <c r="F40" s="141">
        <v>18</v>
      </c>
      <c r="G40" s="142">
        <f t="shared" si="3"/>
        <v>81</v>
      </c>
      <c r="H40" s="124" t="s">
        <v>193</v>
      </c>
      <c r="I40" s="118"/>
      <c r="J40" s="143"/>
      <c r="K40" s="120"/>
      <c r="L40" s="120"/>
      <c r="M40" s="120"/>
      <c r="N40" s="49">
        <v>5000</v>
      </c>
      <c r="O40" s="54">
        <v>3</v>
      </c>
      <c r="P40" s="8"/>
    </row>
    <row r="41" spans="1:16" s="1" customFormat="1" ht="16.5" customHeight="1">
      <c r="A41" s="110"/>
      <c r="B41" s="111" t="s">
        <v>116</v>
      </c>
      <c r="C41" s="139"/>
      <c r="D41" s="140"/>
      <c r="E41" s="123">
        <f t="shared" si="2"/>
        <v>0</v>
      </c>
      <c r="F41" s="141"/>
      <c r="G41" s="142">
        <f t="shared" si="3"/>
        <v>0</v>
      </c>
      <c r="H41" s="124"/>
      <c r="I41" s="118"/>
      <c r="J41" s="143"/>
      <c r="K41" s="120"/>
      <c r="L41" s="120"/>
      <c r="M41" s="120"/>
      <c r="N41" s="49">
        <v>10000</v>
      </c>
      <c r="O41" s="54">
        <v>4</v>
      </c>
      <c r="P41" s="8"/>
    </row>
    <row r="42" spans="1:16" s="1" customFormat="1" ht="16.5" customHeight="1">
      <c r="A42" s="110">
        <v>30</v>
      </c>
      <c r="B42" s="111" t="s">
        <v>68</v>
      </c>
      <c r="C42" s="139"/>
      <c r="D42" s="140"/>
      <c r="E42" s="123">
        <f t="shared" si="2"/>
        <v>0</v>
      </c>
      <c r="F42" s="141"/>
      <c r="G42" s="142">
        <f t="shared" si="3"/>
        <v>0</v>
      </c>
      <c r="H42" s="124"/>
      <c r="I42" s="118"/>
      <c r="J42" s="143"/>
      <c r="K42" s="120"/>
      <c r="L42" s="120"/>
      <c r="M42" s="120"/>
      <c r="N42" s="49"/>
      <c r="O42" s="54"/>
      <c r="P42" s="8"/>
    </row>
    <row r="43" spans="1:16" s="1" customFormat="1" ht="16.5" customHeight="1">
      <c r="A43" s="110">
        <v>29</v>
      </c>
      <c r="B43" s="111" t="s">
        <v>69</v>
      </c>
      <c r="C43" s="139"/>
      <c r="D43" s="140"/>
      <c r="E43" s="123">
        <f t="shared" si="2"/>
        <v>0</v>
      </c>
      <c r="F43" s="141"/>
      <c r="G43" s="142">
        <f t="shared" si="3"/>
        <v>0</v>
      </c>
      <c r="H43" s="124"/>
      <c r="I43" s="118"/>
      <c r="J43" s="143"/>
      <c r="K43" s="120"/>
      <c r="L43" s="120"/>
      <c r="M43" s="120"/>
      <c r="N43" s="49"/>
      <c r="O43" s="54"/>
      <c r="P43" s="8"/>
    </row>
    <row r="44" spans="1:16" s="1" customFormat="1" ht="16.5" customHeight="1">
      <c r="A44" s="110">
        <v>30</v>
      </c>
      <c r="B44" s="111" t="s">
        <v>101</v>
      </c>
      <c r="C44" s="139"/>
      <c r="D44" s="140"/>
      <c r="E44" s="123">
        <f>D44+C44</f>
        <v>0</v>
      </c>
      <c r="F44" s="141"/>
      <c r="G44" s="142">
        <f>E44-F44</f>
        <v>0</v>
      </c>
      <c r="H44" s="124"/>
      <c r="I44" s="118"/>
      <c r="J44" s="143"/>
      <c r="K44" s="120"/>
      <c r="L44" s="120"/>
      <c r="M44" s="120"/>
      <c r="N44" s="49"/>
      <c r="O44" s="54">
        <v>1</v>
      </c>
      <c r="P44" s="8"/>
    </row>
    <row r="45" spans="1:16" s="1" customFormat="1" ht="16.5" customHeight="1">
      <c r="A45" s="122">
        <v>24</v>
      </c>
      <c r="B45" s="111" t="s">
        <v>93</v>
      </c>
      <c r="C45" s="139"/>
      <c r="D45" s="140"/>
      <c r="E45" s="123">
        <f t="shared" si="2"/>
        <v>0</v>
      </c>
      <c r="F45" s="141"/>
      <c r="G45" s="142">
        <f t="shared" si="3"/>
        <v>0</v>
      </c>
      <c r="H45" s="124"/>
      <c r="I45" s="118"/>
      <c r="J45" s="143"/>
      <c r="K45" s="120"/>
      <c r="L45" s="120"/>
      <c r="M45" s="120"/>
      <c r="N45" s="49"/>
      <c r="O45" s="54"/>
      <c r="P45" s="8"/>
    </row>
    <row r="46" spans="1:16" s="1" customFormat="1" ht="16.5" customHeight="1">
      <c r="A46" s="110"/>
      <c r="B46" s="111" t="s">
        <v>114</v>
      </c>
      <c r="C46" s="139"/>
      <c r="D46" s="140"/>
      <c r="E46" s="123">
        <f t="shared" si="2"/>
        <v>0</v>
      </c>
      <c r="F46" s="141"/>
      <c r="G46" s="142">
        <f t="shared" si="3"/>
        <v>0</v>
      </c>
      <c r="H46" s="124"/>
      <c r="I46" s="118"/>
      <c r="J46" s="143"/>
      <c r="K46" s="120"/>
      <c r="L46" s="120"/>
      <c r="M46" s="120"/>
      <c r="N46" s="49"/>
      <c r="O46" s="54"/>
      <c r="P46" s="8"/>
    </row>
    <row r="47" spans="1:16" s="1" customFormat="1" ht="16.5" customHeight="1">
      <c r="A47" s="110"/>
      <c r="B47" s="111" t="s">
        <v>129</v>
      </c>
      <c r="C47" s="139"/>
      <c r="D47" s="140"/>
      <c r="E47" s="123">
        <f t="shared" si="2"/>
        <v>0</v>
      </c>
      <c r="F47" s="141"/>
      <c r="G47" s="142">
        <f t="shared" si="3"/>
        <v>0</v>
      </c>
      <c r="H47" s="124"/>
      <c r="I47" s="118"/>
      <c r="J47" s="143"/>
      <c r="K47" s="120"/>
      <c r="L47" s="120"/>
      <c r="M47" s="120"/>
      <c r="N47" s="49"/>
      <c r="O47" s="54"/>
      <c r="P47" s="8"/>
    </row>
    <row r="48" spans="1:16" s="1" customFormat="1" ht="16.5" customHeight="1">
      <c r="A48" s="110"/>
      <c r="B48" s="111" t="s">
        <v>133</v>
      </c>
      <c r="C48" s="139"/>
      <c r="D48" s="140"/>
      <c r="E48" s="123">
        <f t="shared" si="2"/>
        <v>0</v>
      </c>
      <c r="F48" s="141"/>
      <c r="G48" s="142">
        <f t="shared" si="3"/>
        <v>0</v>
      </c>
      <c r="H48" s="124"/>
      <c r="I48" s="118"/>
      <c r="J48" s="143"/>
      <c r="K48" s="120"/>
      <c r="L48" s="120"/>
      <c r="M48" s="120"/>
      <c r="N48" s="49"/>
      <c r="O48" s="54"/>
      <c r="P48" s="8"/>
    </row>
    <row r="49" spans="1:16" s="1" customFormat="1" ht="16.5" customHeight="1">
      <c r="A49" s="110"/>
      <c r="B49" s="111"/>
      <c r="C49" s="139"/>
      <c r="D49" s="140"/>
      <c r="E49" s="123">
        <f t="shared" si="2"/>
        <v>0</v>
      </c>
      <c r="F49" s="141"/>
      <c r="G49" s="142">
        <f t="shared" si="3"/>
        <v>0</v>
      </c>
      <c r="H49" s="124"/>
      <c r="I49" s="118"/>
      <c r="J49" s="143"/>
      <c r="K49" s="120"/>
      <c r="L49" s="120"/>
      <c r="M49" s="120"/>
      <c r="N49" s="49"/>
      <c r="O49" s="54"/>
      <c r="P49" s="8"/>
    </row>
    <row r="50" spans="1:16" s="1" customFormat="1" ht="16.5" customHeight="1">
      <c r="A50" s="110"/>
      <c r="B50" s="111"/>
      <c r="C50" s="139"/>
      <c r="D50" s="140"/>
      <c r="E50" s="123">
        <f t="shared" si="2"/>
        <v>0</v>
      </c>
      <c r="F50" s="141"/>
      <c r="G50" s="142">
        <f t="shared" si="3"/>
        <v>0</v>
      </c>
      <c r="H50" s="124"/>
      <c r="I50" s="118"/>
      <c r="J50" s="143"/>
      <c r="K50" s="120"/>
      <c r="L50" s="120"/>
      <c r="M50" s="120"/>
      <c r="N50" s="49"/>
      <c r="O50" s="54"/>
      <c r="P50" s="8"/>
    </row>
    <row r="51" spans="1:16" s="1" customFormat="1" ht="16.5" customHeight="1">
      <c r="A51" s="110"/>
      <c r="B51" s="111"/>
      <c r="C51" s="139"/>
      <c r="D51" s="140"/>
      <c r="E51" s="123">
        <f t="shared" si="2"/>
        <v>0</v>
      </c>
      <c r="F51" s="141"/>
      <c r="G51" s="142">
        <f t="shared" si="3"/>
        <v>0</v>
      </c>
      <c r="H51" s="124"/>
      <c r="I51" s="118"/>
      <c r="J51" s="143"/>
      <c r="K51" s="120"/>
      <c r="L51" s="120"/>
      <c r="M51" s="120"/>
      <c r="N51" s="49"/>
      <c r="O51" s="54"/>
      <c r="P51" s="8"/>
    </row>
    <row r="52" spans="1:16" s="1" customFormat="1" ht="16.5" customHeight="1">
      <c r="A52" s="110"/>
      <c r="B52" s="111"/>
      <c r="C52" s="139"/>
      <c r="D52" s="140"/>
      <c r="E52" s="123">
        <f t="shared" si="2"/>
        <v>0</v>
      </c>
      <c r="F52" s="141"/>
      <c r="G52" s="142">
        <f t="shared" si="3"/>
        <v>0</v>
      </c>
      <c r="H52" s="124"/>
      <c r="I52" s="118"/>
      <c r="J52" s="143"/>
      <c r="K52" s="120"/>
      <c r="L52" s="120"/>
      <c r="M52" s="120"/>
      <c r="N52" s="49"/>
      <c r="O52" s="54"/>
      <c r="P52" s="8"/>
    </row>
    <row r="53" spans="1:16" s="1" customFormat="1" ht="16.5" customHeight="1">
      <c r="A53" s="110"/>
      <c r="B53" s="111" t="s">
        <v>156</v>
      </c>
      <c r="C53" s="139" t="s">
        <v>188</v>
      </c>
      <c r="D53" s="140" t="s">
        <v>196</v>
      </c>
      <c r="E53" s="123">
        <f t="shared" si="2"/>
        <v>104</v>
      </c>
      <c r="F53" s="141">
        <v>26</v>
      </c>
      <c r="G53" s="142">
        <f t="shared" si="3"/>
        <v>78</v>
      </c>
      <c r="H53" s="124" t="s">
        <v>21</v>
      </c>
      <c r="I53" s="118"/>
      <c r="J53" s="143"/>
      <c r="K53" s="120"/>
      <c r="L53" s="120"/>
      <c r="M53" s="120"/>
      <c r="N53" s="49">
        <v>5000</v>
      </c>
      <c r="O53" s="54">
        <v>5</v>
      </c>
      <c r="P53" s="8"/>
    </row>
    <row r="54" spans="1:16" s="1" customFormat="1" ht="16.5" customHeight="1">
      <c r="A54" s="110"/>
      <c r="B54" s="111" t="s">
        <v>55</v>
      </c>
      <c r="C54" s="139"/>
      <c r="D54" s="140"/>
      <c r="E54" s="123">
        <f t="shared" si="2"/>
        <v>0</v>
      </c>
      <c r="F54" s="141"/>
      <c r="G54" s="142">
        <f t="shared" si="3"/>
        <v>0</v>
      </c>
      <c r="H54" s="124"/>
      <c r="I54" s="118"/>
      <c r="J54" s="143"/>
      <c r="K54" s="22"/>
      <c r="L54" s="22"/>
      <c r="M54" s="22"/>
      <c r="N54" s="49">
        <v>5000</v>
      </c>
      <c r="O54" s="54">
        <v>3</v>
      </c>
      <c r="P54" s="8"/>
    </row>
    <row r="55" spans="1:16" s="1" customFormat="1" ht="16.5" customHeight="1">
      <c r="A55" s="110"/>
      <c r="B55" s="111" t="s">
        <v>56</v>
      </c>
      <c r="C55" s="139"/>
      <c r="D55" s="140"/>
      <c r="E55" s="123">
        <f t="shared" si="2"/>
        <v>0</v>
      </c>
      <c r="F55" s="141"/>
      <c r="G55" s="142">
        <f t="shared" si="3"/>
        <v>0</v>
      </c>
      <c r="H55" s="124"/>
      <c r="I55" s="118"/>
      <c r="J55" s="143"/>
      <c r="K55" s="22"/>
      <c r="L55" s="22"/>
      <c r="M55" s="22"/>
      <c r="N55" s="49"/>
      <c r="O55" s="54">
        <v>3</v>
      </c>
      <c r="P55" s="8"/>
    </row>
    <row r="56" spans="1:16" s="1" customFormat="1" ht="16.5" customHeight="1">
      <c r="A56" s="110"/>
      <c r="B56" s="111" t="s">
        <v>57</v>
      </c>
      <c r="C56" s="139"/>
      <c r="D56" s="140"/>
      <c r="E56" s="123">
        <f>D56+C56</f>
        <v>0</v>
      </c>
      <c r="F56" s="141"/>
      <c r="G56" s="142">
        <f>E56-F56</f>
        <v>0</v>
      </c>
      <c r="H56" s="124"/>
      <c r="I56" s="118"/>
      <c r="J56" s="143"/>
      <c r="K56" s="22"/>
      <c r="L56" s="22"/>
      <c r="M56" s="22"/>
      <c r="N56" s="49">
        <v>5000</v>
      </c>
      <c r="O56" s="54">
        <v>5</v>
      </c>
      <c r="P56" s="8"/>
    </row>
    <row r="57" spans="1:16" s="1" customFormat="1" ht="16.5" customHeight="1">
      <c r="A57" s="110"/>
      <c r="B57" s="111" t="s">
        <v>157</v>
      </c>
      <c r="C57" s="139"/>
      <c r="D57" s="140"/>
      <c r="E57" s="123">
        <f>D57+C57</f>
        <v>0</v>
      </c>
      <c r="F57" s="141"/>
      <c r="G57" s="142">
        <f>E57-F57</f>
        <v>0</v>
      </c>
      <c r="H57" s="124"/>
      <c r="I57" s="118"/>
      <c r="J57" s="143"/>
      <c r="K57" s="22"/>
      <c r="L57" s="22"/>
      <c r="M57" s="22"/>
      <c r="N57" s="49">
        <v>5000</v>
      </c>
      <c r="O57" s="54">
        <v>7</v>
      </c>
      <c r="P57" s="8"/>
    </row>
    <row r="58" spans="1:16" s="1" customFormat="1" ht="16.5" customHeight="1" thickBot="1">
      <c r="A58" s="129"/>
      <c r="B58" s="130"/>
      <c r="C58" s="131"/>
      <c r="D58" s="132"/>
      <c r="E58" s="133"/>
      <c r="F58" s="134"/>
      <c r="G58" s="135"/>
      <c r="H58" s="184"/>
      <c r="I58" s="185"/>
      <c r="J58" s="161"/>
      <c r="K58" s="27"/>
      <c r="L58" s="27"/>
      <c r="M58" s="27"/>
      <c r="N58" s="186"/>
      <c r="O58" s="70"/>
      <c r="P58" s="8"/>
    </row>
    <row r="59" spans="1:16" s="1" customFormat="1" ht="16.5" customHeight="1" thickBot="1">
      <c r="A59" s="189" t="s">
        <v>25</v>
      </c>
      <c r="B59" s="190"/>
      <c r="C59" s="144"/>
      <c r="D59" s="145"/>
      <c r="E59" s="145"/>
      <c r="F59" s="146"/>
      <c r="G59" s="147"/>
      <c r="H59" s="148"/>
      <c r="I59" s="149"/>
      <c r="J59" s="144"/>
      <c r="K59" s="145"/>
      <c r="L59" s="145"/>
      <c r="M59" s="145"/>
      <c r="N59" s="50">
        <f>SUM(N3:N58)</f>
        <v>481000</v>
      </c>
      <c r="O59" s="51"/>
      <c r="P59" s="8"/>
    </row>
    <row r="60" spans="1:16" s="1" customFormat="1" ht="16.5" customHeight="1">
      <c r="A60" s="168"/>
      <c r="B60" s="168"/>
      <c r="C60" s="169"/>
      <c r="D60" s="169"/>
      <c r="E60" s="169"/>
      <c r="F60" s="170"/>
      <c r="G60" s="170"/>
      <c r="H60" s="169"/>
      <c r="I60" s="169"/>
      <c r="J60" s="169"/>
      <c r="K60" s="169"/>
      <c r="L60" s="169"/>
      <c r="M60" s="169"/>
      <c r="N60" s="171"/>
      <c r="O60" s="172"/>
      <c r="P60" s="8"/>
    </row>
    <row r="61" spans="1:16" s="1" customFormat="1" ht="16.5" customHeight="1">
      <c r="A61" s="168"/>
      <c r="B61" s="168"/>
      <c r="C61" s="169"/>
      <c r="D61" s="169"/>
      <c r="E61" s="169"/>
      <c r="F61" s="170"/>
      <c r="G61" s="170"/>
      <c r="H61" s="169"/>
      <c r="I61" s="169"/>
      <c r="J61" s="169"/>
      <c r="K61" s="169"/>
      <c r="L61" s="169"/>
      <c r="M61" s="169"/>
      <c r="N61" s="171"/>
      <c r="O61" s="172"/>
      <c r="P61" s="8"/>
    </row>
    <row r="62" spans="1:16" s="1" customFormat="1" ht="16.5" customHeight="1">
      <c r="A62" s="168"/>
      <c r="B62" s="168"/>
      <c r="C62" s="169"/>
      <c r="D62" s="169"/>
      <c r="E62" s="169"/>
      <c r="F62" s="170"/>
      <c r="G62" s="170"/>
      <c r="H62" s="169"/>
      <c r="I62" s="169"/>
      <c r="J62" s="169"/>
      <c r="K62" s="169"/>
      <c r="L62" s="169"/>
      <c r="M62" s="169"/>
      <c r="N62" s="171"/>
      <c r="O62" s="172"/>
      <c r="P62" s="8"/>
    </row>
    <row r="63" spans="1:17" s="1" customFormat="1" ht="16.5" customHeight="1" thickBot="1">
      <c r="A63" s="52" t="s">
        <v>149</v>
      </c>
      <c r="B63" s="52"/>
      <c r="C63" s="52"/>
      <c r="D63" s="53"/>
      <c r="E63" s="53"/>
      <c r="F63" s="14"/>
      <c r="G63" s="14"/>
      <c r="H63" s="14"/>
      <c r="I63" s="14"/>
      <c r="J63" s="14"/>
      <c r="K63" s="14"/>
      <c r="L63" s="14"/>
      <c r="M63" s="14"/>
      <c r="N63" s="15" t="s">
        <v>77</v>
      </c>
      <c r="O63" s="15"/>
      <c r="P63" s="8"/>
      <c r="Q63" s="8"/>
    </row>
    <row r="64" spans="1:17" s="1" customFormat="1" ht="16.5" customHeight="1">
      <c r="A64" s="219" t="s">
        <v>30</v>
      </c>
      <c r="B64" s="220"/>
      <c r="C64" s="66" t="s">
        <v>136</v>
      </c>
      <c r="D64" s="66" t="s">
        <v>137</v>
      </c>
      <c r="E64" s="66" t="s">
        <v>138</v>
      </c>
      <c r="F64" s="66" t="s">
        <v>139</v>
      </c>
      <c r="G64" s="66" t="s">
        <v>140</v>
      </c>
      <c r="H64" s="66" t="s">
        <v>141</v>
      </c>
      <c r="I64" s="66" t="s">
        <v>142</v>
      </c>
      <c r="J64" s="66" t="s">
        <v>143</v>
      </c>
      <c r="K64" s="66" t="s">
        <v>144</v>
      </c>
      <c r="L64" s="66" t="s">
        <v>145</v>
      </c>
      <c r="M64" s="66" t="s">
        <v>146</v>
      </c>
      <c r="N64" s="157" t="s">
        <v>147</v>
      </c>
      <c r="O64" s="16"/>
      <c r="P64" s="8"/>
      <c r="Q64" s="8"/>
    </row>
    <row r="65" spans="1:17" s="1" customFormat="1" ht="16.5" customHeight="1">
      <c r="A65" s="210" t="s">
        <v>36</v>
      </c>
      <c r="B65" s="211"/>
      <c r="C65" s="17">
        <v>17</v>
      </c>
      <c r="D65" s="18" t="s">
        <v>20</v>
      </c>
      <c r="E65" s="18" t="s">
        <v>20</v>
      </c>
      <c r="F65" s="18" t="s">
        <v>106</v>
      </c>
      <c r="G65" s="18" t="s">
        <v>17</v>
      </c>
      <c r="H65" s="18" t="s">
        <v>18</v>
      </c>
      <c r="I65" s="18" t="s">
        <v>106</v>
      </c>
      <c r="J65" s="18" t="s">
        <v>19</v>
      </c>
      <c r="K65" s="18" t="s">
        <v>21</v>
      </c>
      <c r="L65" s="18" t="s">
        <v>16</v>
      </c>
      <c r="M65" s="18" t="s">
        <v>20</v>
      </c>
      <c r="N65" s="19">
        <v>19</v>
      </c>
      <c r="O65" s="16"/>
      <c r="P65" s="8"/>
      <c r="Q65" s="8"/>
    </row>
    <row r="66" spans="1:16" s="1" customFormat="1" ht="16.5" customHeight="1">
      <c r="A66" s="210" t="s">
        <v>37</v>
      </c>
      <c r="B66" s="211"/>
      <c r="C66" s="20" t="s">
        <v>26</v>
      </c>
      <c r="D66" s="21" t="s">
        <v>27</v>
      </c>
      <c r="E66" s="22" t="s">
        <v>135</v>
      </c>
      <c r="F66" s="22" t="s">
        <v>23</v>
      </c>
      <c r="G66" s="22" t="s">
        <v>7</v>
      </c>
      <c r="H66" s="21" t="s">
        <v>26</v>
      </c>
      <c r="I66" s="21" t="s">
        <v>22</v>
      </c>
      <c r="J66" s="22" t="s">
        <v>134</v>
      </c>
      <c r="K66" s="22" t="s">
        <v>148</v>
      </c>
      <c r="L66" s="22" t="s">
        <v>23</v>
      </c>
      <c r="M66" s="21" t="s">
        <v>22</v>
      </c>
      <c r="N66" s="23" t="s">
        <v>26</v>
      </c>
      <c r="O66" s="16"/>
      <c r="P66" s="8"/>
    </row>
    <row r="67" spans="1:17" s="1" customFormat="1" ht="16.5" customHeight="1">
      <c r="A67" s="210" t="s">
        <v>100</v>
      </c>
      <c r="B67" s="211"/>
      <c r="C67" s="153">
        <v>0.5208333333333334</v>
      </c>
      <c r="D67" s="152">
        <v>0.5208333333333334</v>
      </c>
      <c r="E67" s="64" t="s">
        <v>131</v>
      </c>
      <c r="F67" s="64" t="s">
        <v>108</v>
      </c>
      <c r="G67" s="64" t="s">
        <v>108</v>
      </c>
      <c r="H67" s="64" t="s">
        <v>130</v>
      </c>
      <c r="I67" s="64" t="s">
        <v>130</v>
      </c>
      <c r="J67" s="64" t="s">
        <v>130</v>
      </c>
      <c r="K67" s="64" t="s">
        <v>108</v>
      </c>
      <c r="L67" s="64" t="s">
        <v>131</v>
      </c>
      <c r="M67" s="64" t="s">
        <v>131</v>
      </c>
      <c r="N67" s="65" t="s">
        <v>132</v>
      </c>
      <c r="O67" s="16"/>
      <c r="P67" s="8"/>
      <c r="Q67" s="8"/>
    </row>
    <row r="68" spans="1:17" s="1" customFormat="1" ht="16.5" customHeight="1" thickBot="1">
      <c r="A68" s="212" t="s">
        <v>38</v>
      </c>
      <c r="B68" s="213"/>
      <c r="C68" s="24"/>
      <c r="D68" s="25"/>
      <c r="E68" s="26"/>
      <c r="F68" s="27"/>
      <c r="G68" s="28" t="s">
        <v>24</v>
      </c>
      <c r="H68" s="27"/>
      <c r="I68" s="27"/>
      <c r="J68" s="25"/>
      <c r="K68" s="25"/>
      <c r="L68" s="28"/>
      <c r="M68" s="28"/>
      <c r="N68" s="29" t="s">
        <v>28</v>
      </c>
      <c r="O68" s="16"/>
      <c r="P68" s="8"/>
      <c r="Q68" s="8"/>
    </row>
    <row r="69" spans="1:17" s="1" customFormat="1" ht="16.5" customHeight="1">
      <c r="A69" s="55"/>
      <c r="B69" s="162"/>
      <c r="C69" s="163"/>
      <c r="D69" s="164"/>
      <c r="E69" s="165"/>
      <c r="F69" s="166"/>
      <c r="G69" s="167"/>
      <c r="H69" s="166"/>
      <c r="I69" s="166"/>
      <c r="J69" s="164"/>
      <c r="K69" s="164"/>
      <c r="L69" s="167"/>
      <c r="M69" s="167"/>
      <c r="N69" s="165"/>
      <c r="O69" s="16"/>
      <c r="P69" s="8"/>
      <c r="Q69" s="8"/>
    </row>
    <row r="70" spans="1:17" s="1" customFormat="1" ht="16.5" customHeight="1">
      <c r="A70" s="55"/>
      <c r="B70" s="55"/>
      <c r="C70" s="173"/>
      <c r="D70" s="56"/>
      <c r="E70" s="174"/>
      <c r="F70" s="175"/>
      <c r="G70" s="176"/>
      <c r="H70" s="175"/>
      <c r="I70" s="175"/>
      <c r="J70" s="56"/>
      <c r="K70" s="56"/>
      <c r="L70" s="176"/>
      <c r="M70" s="176"/>
      <c r="N70" s="174"/>
      <c r="O70" s="16"/>
      <c r="P70" s="8"/>
      <c r="Q70" s="8"/>
    </row>
    <row r="71" spans="1:17" s="1" customFormat="1" ht="16.5" customHeight="1" thickBot="1">
      <c r="A71" s="6" t="s">
        <v>154</v>
      </c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0"/>
      <c r="O71"/>
      <c r="P71" s="8"/>
      <c r="Q71" s="8"/>
    </row>
    <row r="72" spans="1:17" s="1" customFormat="1" ht="16.5" customHeight="1" thickBot="1">
      <c r="A72" s="200" t="s">
        <v>95</v>
      </c>
      <c r="B72" s="201"/>
      <c r="C72" s="48" t="s">
        <v>103</v>
      </c>
      <c r="D72" s="10" t="s">
        <v>79</v>
      </c>
      <c r="E72" s="48" t="s">
        <v>72</v>
      </c>
      <c r="F72" s="10" t="s">
        <v>80</v>
      </c>
      <c r="G72" s="48" t="s">
        <v>73</v>
      </c>
      <c r="H72" s="10" t="s">
        <v>81</v>
      </c>
      <c r="I72" s="48" t="s">
        <v>65</v>
      </c>
      <c r="J72" s="10" t="s">
        <v>82</v>
      </c>
      <c r="K72" s="48" t="s">
        <v>66</v>
      </c>
      <c r="L72" s="10" t="s">
        <v>83</v>
      </c>
      <c r="M72" s="48" t="s">
        <v>165</v>
      </c>
      <c r="N72" s="10" t="s">
        <v>84</v>
      </c>
      <c r="O72"/>
      <c r="P72" s="8"/>
      <c r="Q72" s="8"/>
    </row>
    <row r="73" spans="1:17" s="1" customFormat="1" ht="16.5" customHeight="1" thickBot="1" thickTop="1">
      <c r="A73" s="202"/>
      <c r="B73" s="203"/>
      <c r="C73" s="87" t="s">
        <v>155</v>
      </c>
      <c r="D73" s="33" t="s">
        <v>85</v>
      </c>
      <c r="E73" s="87"/>
      <c r="F73" s="33" t="s">
        <v>86</v>
      </c>
      <c r="G73" s="87"/>
      <c r="H73" s="33" t="s">
        <v>87</v>
      </c>
      <c r="I73" s="87" t="s">
        <v>78</v>
      </c>
      <c r="J73" s="33" t="s">
        <v>88</v>
      </c>
      <c r="K73" s="87" t="s">
        <v>112</v>
      </c>
      <c r="L73" s="33" t="s">
        <v>89</v>
      </c>
      <c r="M73" s="87"/>
      <c r="N73" s="33" t="s">
        <v>90</v>
      </c>
      <c r="O73"/>
      <c r="P73" s="8"/>
      <c r="Q73" s="8"/>
    </row>
    <row r="74" spans="1:17" s="1" customFormat="1" ht="16.5" customHeight="1" thickBot="1">
      <c r="A74" s="200" t="s">
        <v>96</v>
      </c>
      <c r="B74" s="201"/>
      <c r="C74" s="48" t="s">
        <v>78</v>
      </c>
      <c r="D74" s="10" t="s">
        <v>79</v>
      </c>
      <c r="E74" s="48" t="s">
        <v>74</v>
      </c>
      <c r="F74" s="10" t="s">
        <v>80</v>
      </c>
      <c r="G74" s="48" t="s">
        <v>64</v>
      </c>
      <c r="H74" s="10" t="s">
        <v>81</v>
      </c>
      <c r="I74" s="48" t="s">
        <v>10</v>
      </c>
      <c r="J74" s="10" t="s">
        <v>82</v>
      </c>
      <c r="K74" s="48" t="s">
        <v>54</v>
      </c>
      <c r="L74" s="10" t="s">
        <v>83</v>
      </c>
      <c r="M74" s="48" t="s">
        <v>52</v>
      </c>
      <c r="N74" s="10" t="s">
        <v>84</v>
      </c>
      <c r="O74"/>
      <c r="P74" s="8"/>
      <c r="Q74" s="8"/>
    </row>
    <row r="75" spans="1:17" s="1" customFormat="1" ht="16.5" customHeight="1" thickBot="1" thickTop="1">
      <c r="A75" s="202"/>
      <c r="B75" s="203"/>
      <c r="C75" s="87" t="s">
        <v>72</v>
      </c>
      <c r="D75" s="33" t="s">
        <v>85</v>
      </c>
      <c r="E75" s="87"/>
      <c r="F75" s="33" t="s">
        <v>86</v>
      </c>
      <c r="G75" s="87"/>
      <c r="H75" s="33" t="s">
        <v>87</v>
      </c>
      <c r="I75" s="87" t="s">
        <v>73</v>
      </c>
      <c r="J75" s="33" t="s">
        <v>88</v>
      </c>
      <c r="K75" s="87" t="s">
        <v>155</v>
      </c>
      <c r="L75" s="33" t="s">
        <v>89</v>
      </c>
      <c r="M75" s="87"/>
      <c r="N75" s="33" t="s">
        <v>90</v>
      </c>
      <c r="O75"/>
      <c r="P75" s="8"/>
      <c r="Q75" s="8"/>
    </row>
    <row r="76" spans="1:17" s="1" customFormat="1" ht="16.5" customHeight="1" thickBot="1">
      <c r="A76" s="200" t="s">
        <v>97</v>
      </c>
      <c r="B76" s="201"/>
      <c r="C76" s="48" t="s">
        <v>62</v>
      </c>
      <c r="D76" s="10" t="s">
        <v>79</v>
      </c>
      <c r="E76" s="48" t="s">
        <v>61</v>
      </c>
      <c r="F76" s="10" t="s">
        <v>80</v>
      </c>
      <c r="G76" s="48" t="s">
        <v>72</v>
      </c>
      <c r="H76" s="10" t="s">
        <v>81</v>
      </c>
      <c r="I76" s="48" t="s">
        <v>155</v>
      </c>
      <c r="J76" s="10" t="s">
        <v>82</v>
      </c>
      <c r="K76" s="48" t="s">
        <v>78</v>
      </c>
      <c r="L76" s="10" t="s">
        <v>83</v>
      </c>
      <c r="M76" s="48" t="s">
        <v>60</v>
      </c>
      <c r="N76" s="10" t="s">
        <v>84</v>
      </c>
      <c r="O76"/>
      <c r="P76" s="8"/>
      <c r="Q76" s="8"/>
    </row>
    <row r="77" spans="1:17" s="1" customFormat="1" ht="16.5" customHeight="1" thickBot="1" thickTop="1">
      <c r="A77" s="202"/>
      <c r="B77" s="203"/>
      <c r="C77" s="87" t="s">
        <v>157</v>
      </c>
      <c r="D77" s="33" t="s">
        <v>85</v>
      </c>
      <c r="E77" s="87"/>
      <c r="F77" s="33" t="s">
        <v>86</v>
      </c>
      <c r="G77" s="87"/>
      <c r="H77" s="33" t="s">
        <v>87</v>
      </c>
      <c r="I77" s="87" t="s">
        <v>103</v>
      </c>
      <c r="J77" s="33" t="s">
        <v>88</v>
      </c>
      <c r="K77" s="87" t="s">
        <v>107</v>
      </c>
      <c r="L77" s="33" t="s">
        <v>89</v>
      </c>
      <c r="M77" s="87"/>
      <c r="N77" s="33" t="s">
        <v>90</v>
      </c>
      <c r="O77"/>
      <c r="P77" s="8"/>
      <c r="Q77" s="8"/>
    </row>
    <row r="78" spans="1:17" s="1" customFormat="1" ht="16.5" customHeight="1" thickBot="1">
      <c r="A78" s="200" t="s">
        <v>98</v>
      </c>
      <c r="B78" s="201"/>
      <c r="C78" s="48" t="s">
        <v>76</v>
      </c>
      <c r="D78" s="10" t="s">
        <v>79</v>
      </c>
      <c r="E78" s="48" t="s">
        <v>59</v>
      </c>
      <c r="F78" s="10" t="s">
        <v>80</v>
      </c>
      <c r="G78" s="48" t="s">
        <v>157</v>
      </c>
      <c r="H78" s="10" t="s">
        <v>81</v>
      </c>
      <c r="I78" s="48" t="s">
        <v>53</v>
      </c>
      <c r="J78" s="10" t="s">
        <v>82</v>
      </c>
      <c r="K78" s="48" t="s">
        <v>39</v>
      </c>
      <c r="L78" s="10" t="s">
        <v>83</v>
      </c>
      <c r="M78" s="48" t="s">
        <v>72</v>
      </c>
      <c r="N78" s="10" t="s">
        <v>84</v>
      </c>
      <c r="O78"/>
      <c r="P78" s="8"/>
      <c r="Q78" s="8"/>
    </row>
    <row r="79" spans="1:17" s="1" customFormat="1" ht="16.5" customHeight="1" thickBot="1" thickTop="1">
      <c r="A79" s="202"/>
      <c r="B79" s="203"/>
      <c r="C79" s="87" t="s">
        <v>92</v>
      </c>
      <c r="D79" s="33" t="s">
        <v>85</v>
      </c>
      <c r="E79" s="87"/>
      <c r="F79" s="33" t="s">
        <v>86</v>
      </c>
      <c r="G79" s="87"/>
      <c r="H79" s="33" t="s">
        <v>87</v>
      </c>
      <c r="I79" s="87" t="s">
        <v>64</v>
      </c>
      <c r="J79" s="33" t="s">
        <v>88</v>
      </c>
      <c r="K79" s="87" t="s">
        <v>71</v>
      </c>
      <c r="L79" s="33" t="s">
        <v>89</v>
      </c>
      <c r="M79" s="87"/>
      <c r="N79" s="33" t="s">
        <v>90</v>
      </c>
      <c r="O79"/>
      <c r="P79" s="8"/>
      <c r="Q79" s="8"/>
    </row>
    <row r="80" spans="1:17" s="1" customFormat="1" ht="16.5" customHeight="1" thickBot="1">
      <c r="A80" s="200" t="s">
        <v>109</v>
      </c>
      <c r="B80" s="201"/>
      <c r="C80" s="48" t="s">
        <v>73</v>
      </c>
      <c r="D80" s="10" t="s">
        <v>79</v>
      </c>
      <c r="E80" s="48" t="s">
        <v>150</v>
      </c>
      <c r="F80" s="10" t="s">
        <v>80</v>
      </c>
      <c r="G80" s="48" t="s">
        <v>62</v>
      </c>
      <c r="H80" s="10" t="s">
        <v>81</v>
      </c>
      <c r="I80" s="48" t="s">
        <v>103</v>
      </c>
      <c r="J80" s="10" t="s">
        <v>82</v>
      </c>
      <c r="K80" s="48" t="s">
        <v>70</v>
      </c>
      <c r="L80" s="10" t="s">
        <v>83</v>
      </c>
      <c r="M80" s="48" t="s">
        <v>75</v>
      </c>
      <c r="N80" s="10" t="s">
        <v>84</v>
      </c>
      <c r="O80"/>
      <c r="P80" s="8"/>
      <c r="Q80" s="8"/>
    </row>
    <row r="81" spans="1:17" s="1" customFormat="1" ht="16.5" customHeight="1" thickBot="1" thickTop="1">
      <c r="A81" s="202"/>
      <c r="B81" s="203"/>
      <c r="C81" s="87" t="s">
        <v>10</v>
      </c>
      <c r="D81" s="33" t="s">
        <v>85</v>
      </c>
      <c r="E81" s="63"/>
      <c r="F81" s="33" t="s">
        <v>86</v>
      </c>
      <c r="G81" s="63"/>
      <c r="H81" s="33" t="s">
        <v>87</v>
      </c>
      <c r="I81" s="63" t="s">
        <v>94</v>
      </c>
      <c r="J81" s="33" t="s">
        <v>88</v>
      </c>
      <c r="K81" s="87" t="s">
        <v>64</v>
      </c>
      <c r="L81" s="33" t="s">
        <v>89</v>
      </c>
      <c r="M81" s="63"/>
      <c r="N81" s="33" t="s">
        <v>90</v>
      </c>
      <c r="O81"/>
      <c r="P81" s="8"/>
      <c r="Q81" s="8"/>
    </row>
    <row r="82" spans="1:17" s="1" customFormat="1" ht="16.5" customHeight="1" thickBot="1">
      <c r="A82" s="200" t="s">
        <v>110</v>
      </c>
      <c r="B82" s="201"/>
      <c r="C82" s="48" t="s">
        <v>66</v>
      </c>
      <c r="D82" s="10" t="s">
        <v>79</v>
      </c>
      <c r="E82" s="48" t="s">
        <v>62</v>
      </c>
      <c r="F82" s="10" t="s">
        <v>80</v>
      </c>
      <c r="G82" s="48" t="s">
        <v>74</v>
      </c>
      <c r="H82" s="10" t="s">
        <v>81</v>
      </c>
      <c r="I82" s="48" t="s">
        <v>116</v>
      </c>
      <c r="J82" s="10" t="s">
        <v>82</v>
      </c>
      <c r="K82" s="48" t="s">
        <v>103</v>
      </c>
      <c r="L82" s="10" t="s">
        <v>83</v>
      </c>
      <c r="M82" s="48" t="s">
        <v>155</v>
      </c>
      <c r="N82" s="10" t="s">
        <v>84</v>
      </c>
      <c r="O82"/>
      <c r="P82" s="8"/>
      <c r="Q82" s="8"/>
    </row>
    <row r="83" spans="1:17" ht="16.5" customHeight="1" thickBot="1" thickTop="1">
      <c r="A83" s="202"/>
      <c r="B83" s="203"/>
      <c r="C83" s="87" t="s">
        <v>94</v>
      </c>
      <c r="D83" s="33" t="s">
        <v>85</v>
      </c>
      <c r="E83" s="68"/>
      <c r="F83" s="33" t="s">
        <v>86</v>
      </c>
      <c r="G83" s="87"/>
      <c r="H83" s="33" t="s">
        <v>87</v>
      </c>
      <c r="I83" s="87" t="s">
        <v>53</v>
      </c>
      <c r="J83" s="33" t="s">
        <v>88</v>
      </c>
      <c r="K83" s="87" t="s">
        <v>72</v>
      </c>
      <c r="L83" s="33" t="s">
        <v>89</v>
      </c>
      <c r="M83" s="87"/>
      <c r="N83" s="33" t="s">
        <v>90</v>
      </c>
      <c r="O83"/>
      <c r="P83" s="7"/>
      <c r="Q83" s="7"/>
    </row>
    <row r="84" spans="1:17" ht="16.5" customHeight="1" thickBot="1">
      <c r="A84" s="200" t="s">
        <v>15</v>
      </c>
      <c r="B84" s="201"/>
      <c r="C84" s="48" t="s">
        <v>70</v>
      </c>
      <c r="D84" s="67" t="s">
        <v>78</v>
      </c>
      <c r="E84" s="35"/>
      <c r="F84" s="10" t="s">
        <v>79</v>
      </c>
      <c r="G84" s="48" t="s">
        <v>74</v>
      </c>
      <c r="H84" s="67" t="s">
        <v>54</v>
      </c>
      <c r="I84" s="35"/>
      <c r="J84" s="10" t="s">
        <v>80</v>
      </c>
      <c r="K84" s="48" t="s">
        <v>94</v>
      </c>
      <c r="L84" s="67" t="s">
        <v>157</v>
      </c>
      <c r="M84" s="36"/>
      <c r="N84" s="10" t="s">
        <v>81</v>
      </c>
      <c r="O84"/>
      <c r="P84" s="7"/>
      <c r="Q84" s="7"/>
    </row>
    <row r="85" spans="1:17" ht="16.5" customHeight="1" thickBot="1" thickTop="1">
      <c r="A85" s="214"/>
      <c r="B85" s="215"/>
      <c r="C85" s="48" t="s">
        <v>10</v>
      </c>
      <c r="D85" s="67" t="s">
        <v>113</v>
      </c>
      <c r="E85" s="37"/>
      <c r="F85" s="38" t="s">
        <v>82</v>
      </c>
      <c r="G85" s="48" t="s">
        <v>72</v>
      </c>
      <c r="H85" s="67" t="s">
        <v>55</v>
      </c>
      <c r="I85" s="37"/>
      <c r="J85" s="38" t="s">
        <v>83</v>
      </c>
      <c r="K85" s="48" t="s">
        <v>155</v>
      </c>
      <c r="L85" s="67" t="s">
        <v>165</v>
      </c>
      <c r="M85" s="39"/>
      <c r="N85" s="38" t="s">
        <v>84</v>
      </c>
      <c r="O85"/>
      <c r="P85" s="7"/>
      <c r="Q85" s="7"/>
    </row>
    <row r="86" spans="1:17" ht="16.5" customHeight="1" thickBot="1" thickTop="1">
      <c r="A86" s="214"/>
      <c r="B86" s="215"/>
      <c r="C86" s="48" t="s">
        <v>103</v>
      </c>
      <c r="D86" s="67" t="s">
        <v>53</v>
      </c>
      <c r="E86" s="37"/>
      <c r="F86" s="38" t="s">
        <v>85</v>
      </c>
      <c r="G86" s="48"/>
      <c r="H86" s="34"/>
      <c r="I86" s="37"/>
      <c r="J86" s="38" t="s">
        <v>86</v>
      </c>
      <c r="K86" s="48"/>
      <c r="L86" s="34"/>
      <c r="M86" s="39"/>
      <c r="N86" s="38" t="s">
        <v>87</v>
      </c>
      <c r="O86"/>
      <c r="P86" s="7"/>
      <c r="Q86" s="7"/>
    </row>
    <row r="87" spans="1:17" ht="16.5" customHeight="1" thickBot="1" thickTop="1">
      <c r="A87" s="216"/>
      <c r="B87" s="217"/>
      <c r="C87" s="63" t="s">
        <v>64</v>
      </c>
      <c r="D87" s="74" t="s">
        <v>73</v>
      </c>
      <c r="E87" s="41"/>
      <c r="F87" s="42" t="s">
        <v>88</v>
      </c>
      <c r="G87" s="63" t="s">
        <v>61</v>
      </c>
      <c r="H87" s="74" t="s">
        <v>112</v>
      </c>
      <c r="I87" s="41"/>
      <c r="J87" s="42" t="s">
        <v>89</v>
      </c>
      <c r="K87" s="63"/>
      <c r="L87" s="40"/>
      <c r="M87" s="43"/>
      <c r="N87" s="42" t="s">
        <v>90</v>
      </c>
      <c r="O87"/>
      <c r="P87" s="7"/>
      <c r="Q87" s="7"/>
    </row>
    <row r="88" spans="1:17" ht="16.5" customHeight="1" thickBot="1">
      <c r="A88" s="200" t="s">
        <v>104</v>
      </c>
      <c r="B88" s="201"/>
      <c r="C88" s="48" t="s">
        <v>39</v>
      </c>
      <c r="D88" s="10" t="s">
        <v>79</v>
      </c>
      <c r="E88" s="48" t="s">
        <v>60</v>
      </c>
      <c r="F88" s="10" t="s">
        <v>80</v>
      </c>
      <c r="G88" s="48" t="s">
        <v>61</v>
      </c>
      <c r="H88" s="10" t="s">
        <v>81</v>
      </c>
      <c r="I88" s="48" t="s">
        <v>103</v>
      </c>
      <c r="J88" s="10" t="s">
        <v>82</v>
      </c>
      <c r="K88" s="48" t="s">
        <v>55</v>
      </c>
      <c r="L88" s="10" t="s">
        <v>83</v>
      </c>
      <c r="M88" s="48" t="s">
        <v>72</v>
      </c>
      <c r="N88" s="10" t="s">
        <v>84</v>
      </c>
      <c r="O88"/>
      <c r="P88" s="7"/>
      <c r="Q88" s="7"/>
    </row>
    <row r="89" spans="1:17" ht="16.5" customHeight="1" thickBot="1" thickTop="1">
      <c r="A89" s="202"/>
      <c r="B89" s="203"/>
      <c r="C89" s="63" t="s">
        <v>78</v>
      </c>
      <c r="D89" s="33" t="s">
        <v>85</v>
      </c>
      <c r="E89" s="68"/>
      <c r="F89" s="33" t="s">
        <v>86</v>
      </c>
      <c r="G89" s="63"/>
      <c r="H89" s="33" t="s">
        <v>87</v>
      </c>
      <c r="I89" s="63" t="s">
        <v>52</v>
      </c>
      <c r="J89" s="33" t="s">
        <v>88</v>
      </c>
      <c r="K89" s="63" t="s">
        <v>64</v>
      </c>
      <c r="L89" s="33" t="s">
        <v>89</v>
      </c>
      <c r="M89" s="63"/>
      <c r="N89" s="33" t="s">
        <v>90</v>
      </c>
      <c r="O89"/>
      <c r="P89" s="7"/>
      <c r="Q89" s="7"/>
    </row>
    <row r="90" spans="1:17" ht="16.5" customHeight="1">
      <c r="A90" s="55"/>
      <c r="B90" s="55"/>
      <c r="C90" s="56"/>
      <c r="D90" s="57"/>
      <c r="E90" s="58"/>
      <c r="F90" s="59"/>
      <c r="G90" s="58"/>
      <c r="H90" s="57"/>
      <c r="I90" s="58"/>
      <c r="J90" s="59"/>
      <c r="K90" s="58"/>
      <c r="L90" s="57"/>
      <c r="M90" s="60"/>
      <c r="N90" s="59"/>
      <c r="O90"/>
      <c r="P90" s="7"/>
      <c r="Q90" s="7"/>
    </row>
    <row r="91" spans="1:17" ht="16.5" customHeight="1">
      <c r="A91" s="55"/>
      <c r="B91" s="55"/>
      <c r="C91" s="56"/>
      <c r="D91" s="57"/>
      <c r="E91" s="58"/>
      <c r="F91" s="59"/>
      <c r="G91" s="58"/>
      <c r="H91" s="57"/>
      <c r="I91" s="58"/>
      <c r="J91" s="59"/>
      <c r="K91" s="58"/>
      <c r="L91" s="57"/>
      <c r="M91" s="60"/>
      <c r="N91" s="59"/>
      <c r="O91"/>
      <c r="P91" s="7"/>
      <c r="Q91" s="7"/>
    </row>
    <row r="92" spans="1:17" ht="16.5" customHeight="1">
      <c r="A92" s="55"/>
      <c r="B92" s="55"/>
      <c r="C92" s="56"/>
      <c r="D92" s="57"/>
      <c r="E92" s="58"/>
      <c r="F92" s="59"/>
      <c r="G92" s="58"/>
      <c r="H92" s="57"/>
      <c r="I92" s="58"/>
      <c r="J92" s="59"/>
      <c r="K92" s="58"/>
      <c r="L92" s="57"/>
      <c r="M92" s="60"/>
      <c r="N92" s="59"/>
      <c r="O92"/>
      <c r="P92" s="7"/>
      <c r="Q92" s="7"/>
    </row>
    <row r="93" spans="1:17" ht="16.5" customHeight="1" thickBot="1">
      <c r="A93" s="6" t="s">
        <v>0</v>
      </c>
      <c r="B93" s="6"/>
      <c r="C93" s="6"/>
      <c r="D93" s="6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/>
      <c r="P93" s="7"/>
      <c r="Q93" s="7"/>
    </row>
    <row r="94" spans="1:17" ht="16.5" customHeight="1" thickBot="1">
      <c r="A94" s="13"/>
      <c r="B94" s="189" t="s">
        <v>35</v>
      </c>
      <c r="C94" s="193"/>
      <c r="D94" s="193"/>
      <c r="E94" s="190"/>
      <c r="F94" s="189" t="s">
        <v>31</v>
      </c>
      <c r="G94" s="190"/>
      <c r="H94" s="189" t="s">
        <v>32</v>
      </c>
      <c r="I94" s="190"/>
      <c r="J94" s="189" t="s">
        <v>33</v>
      </c>
      <c r="K94" s="190"/>
      <c r="L94" s="189" t="s">
        <v>34</v>
      </c>
      <c r="M94" s="190"/>
      <c r="N94" s="13"/>
      <c r="O94"/>
      <c r="P94" s="7"/>
      <c r="Q94" s="7"/>
    </row>
    <row r="95" spans="1:17" ht="16.5" customHeight="1" thickBot="1">
      <c r="A95" s="13"/>
      <c r="B95" s="206" t="s">
        <v>91</v>
      </c>
      <c r="C95" s="207"/>
      <c r="D95" s="44"/>
      <c r="E95" s="45"/>
      <c r="F95" s="194">
        <v>193196</v>
      </c>
      <c r="G95" s="195"/>
      <c r="H95" s="196"/>
      <c r="I95" s="197"/>
      <c r="J95" s="194">
        <f>F95-H95</f>
        <v>193196</v>
      </c>
      <c r="K95" s="195"/>
      <c r="L95" s="46"/>
      <c r="M95" s="47"/>
      <c r="N95" s="13"/>
      <c r="O95"/>
      <c r="P95" s="7"/>
      <c r="Q95" s="7"/>
    </row>
    <row r="96" spans="1:17" ht="16.5" customHeight="1" thickBot="1">
      <c r="A96" s="13"/>
      <c r="B96" s="209" t="s">
        <v>4</v>
      </c>
      <c r="C96" s="207"/>
      <c r="D96" s="207"/>
      <c r="E96" s="208"/>
      <c r="F96" s="194"/>
      <c r="G96" s="195"/>
      <c r="H96" s="196"/>
      <c r="I96" s="197"/>
      <c r="J96" s="194">
        <f>F96-H96+J95</f>
        <v>193196</v>
      </c>
      <c r="K96" s="195"/>
      <c r="L96" s="46"/>
      <c r="M96" s="47"/>
      <c r="N96" s="13"/>
      <c r="O96"/>
      <c r="P96" s="7"/>
      <c r="Q96" s="7"/>
    </row>
    <row r="97" spans="1:17" ht="16.5" customHeight="1" thickBot="1">
      <c r="A97" s="13"/>
      <c r="B97" s="206" t="s">
        <v>127</v>
      </c>
      <c r="C97" s="207"/>
      <c r="D97" s="207"/>
      <c r="E97" s="208"/>
      <c r="F97" s="194"/>
      <c r="G97" s="195"/>
      <c r="H97" s="196">
        <v>640</v>
      </c>
      <c r="I97" s="197"/>
      <c r="J97" s="194">
        <f>F97-H97+J96</f>
        <v>192556</v>
      </c>
      <c r="K97" s="195"/>
      <c r="L97" s="46"/>
      <c r="M97" s="47"/>
      <c r="N97" s="13"/>
      <c r="O97"/>
      <c r="P97" s="7"/>
      <c r="Q97" s="7"/>
    </row>
    <row r="98" spans="1:17" ht="16.5" customHeight="1" thickBot="1">
      <c r="A98" s="13"/>
      <c r="B98" s="206" t="s">
        <v>5</v>
      </c>
      <c r="C98" s="207"/>
      <c r="D98" s="207"/>
      <c r="E98" s="208"/>
      <c r="F98" s="194"/>
      <c r="G98" s="195"/>
      <c r="H98" s="196"/>
      <c r="I98" s="197"/>
      <c r="J98" s="194">
        <f>F98-H98+J97</f>
        <v>192556</v>
      </c>
      <c r="K98" s="195"/>
      <c r="L98" s="189" t="s">
        <v>205</v>
      </c>
      <c r="M98" s="190"/>
      <c r="N98" s="13"/>
      <c r="O98"/>
      <c r="P98" s="7"/>
      <c r="Q98" s="7"/>
    </row>
    <row r="99" spans="1:17" ht="16.5" customHeight="1" thickBot="1">
      <c r="A99" s="13"/>
      <c r="B99" s="206" t="s">
        <v>6</v>
      </c>
      <c r="C99" s="207"/>
      <c r="D99" s="207"/>
      <c r="E99" s="208"/>
      <c r="F99" s="194"/>
      <c r="G99" s="195"/>
      <c r="H99" s="196">
        <v>9100</v>
      </c>
      <c r="I99" s="197"/>
      <c r="J99" s="194">
        <f>F99-H99+J98</f>
        <v>183456</v>
      </c>
      <c r="K99" s="195"/>
      <c r="L99" s="46"/>
      <c r="M99" s="47"/>
      <c r="N99" s="13"/>
      <c r="O99"/>
      <c r="P99" s="7"/>
      <c r="Q99" s="7"/>
    </row>
    <row r="100" spans="1:17" ht="16.5" customHeight="1" thickBot="1">
      <c r="A100" s="13"/>
      <c r="B100" s="206"/>
      <c r="C100" s="207"/>
      <c r="D100" s="207"/>
      <c r="E100" s="208"/>
      <c r="F100" s="194"/>
      <c r="G100" s="195"/>
      <c r="H100" s="196"/>
      <c r="I100" s="197"/>
      <c r="J100" s="194">
        <f>F100-H100+J99</f>
        <v>183456</v>
      </c>
      <c r="K100" s="195"/>
      <c r="L100" s="46"/>
      <c r="M100" s="47"/>
      <c r="N100" s="13"/>
      <c r="O100"/>
      <c r="P100" s="7"/>
      <c r="Q100" s="7"/>
    </row>
    <row r="101" spans="1:17" ht="16.5" customHeight="1" thickBot="1">
      <c r="A101" s="13"/>
      <c r="B101" s="189" t="s">
        <v>115</v>
      </c>
      <c r="C101" s="193"/>
      <c r="D101" s="193"/>
      <c r="E101" s="190"/>
      <c r="F101" s="194">
        <f>SUM(F95:F100)</f>
        <v>193196</v>
      </c>
      <c r="G101" s="195"/>
      <c r="H101" s="196">
        <f>SUM(H95:H100)</f>
        <v>9740</v>
      </c>
      <c r="I101" s="197"/>
      <c r="J101" s="194">
        <f>F101-H101</f>
        <v>183456</v>
      </c>
      <c r="K101" s="195"/>
      <c r="L101" s="198"/>
      <c r="M101" s="199"/>
      <c r="N101" s="13"/>
      <c r="O101"/>
      <c r="P101" s="7"/>
      <c r="Q101" s="7"/>
    </row>
    <row r="102" spans="1:17" ht="16.5" customHeight="1">
      <c r="A102" s="13"/>
      <c r="B102" s="55"/>
      <c r="C102" s="55"/>
      <c r="D102" s="55"/>
      <c r="E102" s="55"/>
      <c r="F102" s="154"/>
      <c r="G102" s="154"/>
      <c r="H102" s="155"/>
      <c r="I102" s="155"/>
      <c r="J102" s="154"/>
      <c r="K102" s="154"/>
      <c r="L102" s="156"/>
      <c r="M102" s="156"/>
      <c r="N102" s="13"/>
      <c r="O102"/>
      <c r="P102" s="12"/>
      <c r="Q102" s="12"/>
    </row>
    <row r="103" spans="1:17" ht="16.5" customHeight="1">
      <c r="A103" s="13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/>
      <c r="P103" s="12"/>
      <c r="Q103" s="12"/>
    </row>
    <row r="104" spans="1:17" ht="16.5" customHeight="1" thickBot="1">
      <c r="A104" s="6" t="s">
        <v>117</v>
      </c>
      <c r="B104" s="6"/>
      <c r="C104" s="6"/>
      <c r="D104" s="6"/>
      <c r="E104" s="14"/>
      <c r="F104" s="14"/>
      <c r="G104" s="14"/>
      <c r="H104" s="14"/>
      <c r="I104" s="14"/>
      <c r="J104" s="14"/>
      <c r="K104" s="14"/>
      <c r="P104" s="12"/>
      <c r="Q104" s="12"/>
    </row>
    <row r="105" spans="1:17" ht="16.5" customHeight="1" thickBot="1">
      <c r="A105" s="6"/>
      <c r="B105" s="78"/>
      <c r="C105" s="158" t="s">
        <v>11</v>
      </c>
      <c r="D105" s="73"/>
      <c r="E105" s="223" t="s">
        <v>152</v>
      </c>
      <c r="F105" s="224"/>
      <c r="G105" s="159"/>
      <c r="H105" s="221" t="s">
        <v>153</v>
      </c>
      <c r="I105" s="222"/>
      <c r="J105" s="204">
        <v>15200</v>
      </c>
      <c r="K105" s="205"/>
      <c r="P105" s="12"/>
      <c r="Q105" s="12"/>
    </row>
    <row r="106" spans="1:17" ht="16.5" customHeight="1" thickBot="1">
      <c r="A106" s="6"/>
      <c r="B106" s="6"/>
      <c r="C106" s="6"/>
      <c r="D106" s="6"/>
      <c r="E106" s="14"/>
      <c r="F106" s="14"/>
      <c r="G106" s="14"/>
      <c r="H106" s="14"/>
      <c r="I106" s="14"/>
      <c r="J106" s="14"/>
      <c r="K106" s="14"/>
      <c r="P106" s="12"/>
      <c r="Q106" s="12"/>
    </row>
    <row r="107" spans="1:11" ht="16.5" customHeight="1" thickBot="1">
      <c r="A107" s="2"/>
      <c r="B107" s="182" t="s">
        <v>161</v>
      </c>
      <c r="C107" s="189" t="s">
        <v>118</v>
      </c>
      <c r="D107" s="190"/>
      <c r="E107" s="189" t="s">
        <v>50</v>
      </c>
      <c r="F107" s="193"/>
      <c r="G107" s="74"/>
      <c r="H107" s="74"/>
      <c r="I107" s="73"/>
      <c r="J107" s="74"/>
      <c r="K107" s="73"/>
    </row>
    <row r="108" spans="1:11" ht="16.5" customHeight="1" thickBot="1">
      <c r="A108" s="2"/>
      <c r="B108" s="77" t="s">
        <v>12</v>
      </c>
      <c r="C108" s="75" t="s">
        <v>121</v>
      </c>
      <c r="D108" s="71" t="s">
        <v>119</v>
      </c>
      <c r="E108" s="81" t="s">
        <v>62</v>
      </c>
      <c r="F108" s="82" t="s">
        <v>103</v>
      </c>
      <c r="G108" s="82" t="s">
        <v>76</v>
      </c>
      <c r="H108" s="82" t="s">
        <v>78</v>
      </c>
      <c r="I108" s="83" t="s">
        <v>120</v>
      </c>
      <c r="J108" s="191">
        <f>1000*4</f>
        <v>4000</v>
      </c>
      <c r="K108" s="192"/>
    </row>
    <row r="109" spans="1:11" ht="16.5" customHeight="1" thickBot="1">
      <c r="A109" s="2"/>
      <c r="B109" s="77" t="s">
        <v>123</v>
      </c>
      <c r="C109" s="75" t="s">
        <v>125</v>
      </c>
      <c r="D109" s="71" t="s">
        <v>119</v>
      </c>
      <c r="E109" s="81" t="s">
        <v>73</v>
      </c>
      <c r="F109" s="82"/>
      <c r="G109" s="82"/>
      <c r="H109" s="82"/>
      <c r="I109" s="83" t="s">
        <v>14</v>
      </c>
      <c r="J109" s="191">
        <f>800*1</f>
        <v>800</v>
      </c>
      <c r="K109" s="192"/>
    </row>
    <row r="110" spans="1:11" ht="16.5" customHeight="1" thickBot="1">
      <c r="A110" s="2"/>
      <c r="B110" s="77" t="s">
        <v>124</v>
      </c>
      <c r="C110" s="75" t="s">
        <v>13</v>
      </c>
      <c r="D110" s="71" t="s">
        <v>119</v>
      </c>
      <c r="E110" s="81" t="s">
        <v>70</v>
      </c>
      <c r="F110" s="82"/>
      <c r="G110" s="82"/>
      <c r="H110" s="82"/>
      <c r="I110" s="83" t="s">
        <v>14</v>
      </c>
      <c r="J110" s="191">
        <f>400*1</f>
        <v>400</v>
      </c>
      <c r="K110" s="192"/>
    </row>
    <row r="111" spans="1:11" ht="16.5" customHeight="1" thickBot="1">
      <c r="A111" s="2"/>
      <c r="B111" s="76"/>
      <c r="C111" s="189" t="s">
        <v>122</v>
      </c>
      <c r="D111" s="190"/>
      <c r="E111" s="72"/>
      <c r="F111" s="74"/>
      <c r="G111" s="74"/>
      <c r="H111" s="74"/>
      <c r="I111" s="73"/>
      <c r="J111" s="191">
        <f>SUM(J108:J110)</f>
        <v>5200</v>
      </c>
      <c r="K111" s="192"/>
    </row>
    <row r="112" spans="1:11" ht="16.5" customHeight="1" thickBot="1">
      <c r="A112" s="2"/>
      <c r="B112" s="182" t="s">
        <v>161</v>
      </c>
      <c r="C112" s="189" t="s">
        <v>118</v>
      </c>
      <c r="D112" s="190"/>
      <c r="E112" s="189" t="s">
        <v>50</v>
      </c>
      <c r="F112" s="193"/>
      <c r="G112" s="74"/>
      <c r="H112" s="74"/>
      <c r="I112" s="73"/>
      <c r="J112" s="74"/>
      <c r="K112" s="73"/>
    </row>
    <row r="113" spans="1:11" ht="16.5" customHeight="1" thickBot="1">
      <c r="A113" s="2"/>
      <c r="B113" s="77" t="s">
        <v>158</v>
      </c>
      <c r="C113" s="75" t="s">
        <v>121</v>
      </c>
      <c r="D113" s="71" t="s">
        <v>119</v>
      </c>
      <c r="E113" s="81" t="s">
        <v>59</v>
      </c>
      <c r="F113" s="82" t="s">
        <v>60</v>
      </c>
      <c r="G113" s="82"/>
      <c r="H113" s="82"/>
      <c r="I113" s="83" t="s">
        <v>159</v>
      </c>
      <c r="J113" s="191">
        <f>1000*2</f>
        <v>2000</v>
      </c>
      <c r="K113" s="192"/>
    </row>
    <row r="114" spans="1:11" ht="16.5" customHeight="1" thickBot="1">
      <c r="A114" s="2"/>
      <c r="B114" s="77" t="s">
        <v>123</v>
      </c>
      <c r="C114" s="75" t="s">
        <v>160</v>
      </c>
      <c r="D114" s="71" t="s">
        <v>119</v>
      </c>
      <c r="E114" s="81" t="s">
        <v>62</v>
      </c>
      <c r="F114" s="82"/>
      <c r="G114" s="82"/>
      <c r="H114" s="82"/>
      <c r="I114" s="83" t="s">
        <v>14</v>
      </c>
      <c r="J114" s="191">
        <f>500*1</f>
        <v>500</v>
      </c>
      <c r="K114" s="192"/>
    </row>
    <row r="115" spans="1:11" ht="16.5" customHeight="1" thickBot="1">
      <c r="A115" s="2"/>
      <c r="B115" s="183" t="s">
        <v>124</v>
      </c>
      <c r="C115" s="189" t="s">
        <v>122</v>
      </c>
      <c r="D115" s="190"/>
      <c r="E115" s="72"/>
      <c r="F115" s="74"/>
      <c r="G115" s="74"/>
      <c r="H115" s="74"/>
      <c r="I115" s="73"/>
      <c r="J115" s="191">
        <f>SUM(J113:J114)</f>
        <v>2500</v>
      </c>
      <c r="K115" s="192"/>
    </row>
    <row r="116" spans="1:11" ht="16.5" customHeight="1" thickBot="1">
      <c r="A116" s="2"/>
      <c r="B116" s="182" t="s">
        <v>161</v>
      </c>
      <c r="C116" s="189" t="s">
        <v>118</v>
      </c>
      <c r="D116" s="190"/>
      <c r="E116" s="189" t="s">
        <v>50</v>
      </c>
      <c r="F116" s="193"/>
      <c r="G116" s="74"/>
      <c r="H116" s="74"/>
      <c r="I116" s="73"/>
      <c r="J116" s="74"/>
      <c r="K116" s="73"/>
    </row>
    <row r="117" spans="1:11" ht="16.5" customHeight="1" thickBot="1">
      <c r="A117" s="2"/>
      <c r="B117" s="77" t="s">
        <v>162</v>
      </c>
      <c r="C117" s="75" t="s">
        <v>121</v>
      </c>
      <c r="D117" s="71" t="s">
        <v>119</v>
      </c>
      <c r="E117" s="81" t="s">
        <v>73</v>
      </c>
      <c r="F117" s="82"/>
      <c r="G117" s="82"/>
      <c r="H117" s="82"/>
      <c r="I117" s="83" t="s">
        <v>14</v>
      </c>
      <c r="J117" s="191">
        <f>1000*1</f>
        <v>1000</v>
      </c>
      <c r="K117" s="192"/>
    </row>
    <row r="118" spans="1:11" ht="16.5" customHeight="1" thickBot="1">
      <c r="A118" s="2"/>
      <c r="B118" s="183" t="s">
        <v>124</v>
      </c>
      <c r="C118" s="189" t="s">
        <v>122</v>
      </c>
      <c r="D118" s="190"/>
      <c r="E118" s="72"/>
      <c r="F118" s="74"/>
      <c r="G118" s="74"/>
      <c r="H118" s="74"/>
      <c r="I118" s="73"/>
      <c r="J118" s="191">
        <f>SUM(J116:J117)</f>
        <v>1000</v>
      </c>
      <c r="K118" s="192"/>
    </row>
    <row r="119" spans="1:11" ht="16.5" customHeight="1" thickBot="1">
      <c r="A119" s="2"/>
      <c r="B119" s="182" t="s">
        <v>161</v>
      </c>
      <c r="C119" s="189" t="s">
        <v>118</v>
      </c>
      <c r="D119" s="190"/>
      <c r="E119" s="189" t="s">
        <v>50</v>
      </c>
      <c r="F119" s="193"/>
      <c r="G119" s="74"/>
      <c r="H119" s="74"/>
      <c r="I119" s="73"/>
      <c r="J119" s="74"/>
      <c r="K119" s="73"/>
    </row>
    <row r="120" spans="1:11" ht="16.5" customHeight="1" thickBot="1">
      <c r="A120" s="2"/>
      <c r="B120" s="77" t="s">
        <v>163</v>
      </c>
      <c r="C120" s="75" t="s">
        <v>121</v>
      </c>
      <c r="D120" s="71" t="s">
        <v>119</v>
      </c>
      <c r="E120" s="81" t="s">
        <v>62</v>
      </c>
      <c r="F120" s="82" t="s">
        <v>103</v>
      </c>
      <c r="G120" s="82" t="s">
        <v>10</v>
      </c>
      <c r="H120" s="82" t="s">
        <v>53</v>
      </c>
      <c r="I120" s="83" t="s">
        <v>120</v>
      </c>
      <c r="J120" s="191">
        <f>1000*4</f>
        <v>4000</v>
      </c>
      <c r="K120" s="192"/>
    </row>
    <row r="121" spans="1:11" ht="16.5" customHeight="1" thickBot="1">
      <c r="A121" s="2"/>
      <c r="B121" s="77" t="s">
        <v>123</v>
      </c>
      <c r="C121" s="75" t="s">
        <v>164</v>
      </c>
      <c r="D121" s="71" t="s">
        <v>119</v>
      </c>
      <c r="E121" s="81" t="s">
        <v>72</v>
      </c>
      <c r="F121" s="82" t="s">
        <v>128</v>
      </c>
      <c r="G121" s="82"/>
      <c r="H121" s="82"/>
      <c r="I121" s="83" t="s">
        <v>159</v>
      </c>
      <c r="J121" s="191">
        <f>200*2</f>
        <v>400</v>
      </c>
      <c r="K121" s="192"/>
    </row>
    <row r="122" spans="1:11" ht="16.5" customHeight="1" thickBot="1">
      <c r="A122" s="2"/>
      <c r="B122" s="183" t="s">
        <v>124</v>
      </c>
      <c r="C122" s="189" t="s">
        <v>122</v>
      </c>
      <c r="D122" s="190"/>
      <c r="E122" s="72"/>
      <c r="F122" s="74"/>
      <c r="G122" s="74"/>
      <c r="H122" s="74"/>
      <c r="I122" s="73"/>
      <c r="J122" s="191">
        <f>SUM(J120:J121)</f>
        <v>4400</v>
      </c>
      <c r="K122" s="192"/>
    </row>
    <row r="123" spans="1:11" ht="16.5" customHeight="1" thickBot="1">
      <c r="A123" s="2"/>
      <c r="B123" s="182" t="s">
        <v>161</v>
      </c>
      <c r="C123" s="189" t="s">
        <v>118</v>
      </c>
      <c r="D123" s="190"/>
      <c r="E123" s="189" t="s">
        <v>50</v>
      </c>
      <c r="F123" s="193"/>
      <c r="G123" s="74"/>
      <c r="H123" s="74"/>
      <c r="I123" s="73"/>
      <c r="J123" s="74"/>
      <c r="K123" s="73"/>
    </row>
    <row r="124" spans="1:11" ht="16.5" customHeight="1" thickBot="1">
      <c r="A124" s="2"/>
      <c r="B124" s="77" t="s">
        <v>8</v>
      </c>
      <c r="C124" s="75" t="s">
        <v>121</v>
      </c>
      <c r="D124" s="71" t="s">
        <v>119</v>
      </c>
      <c r="E124" s="81" t="s">
        <v>62</v>
      </c>
      <c r="F124" s="82" t="s">
        <v>73</v>
      </c>
      <c r="G124" s="82" t="s">
        <v>39</v>
      </c>
      <c r="H124" s="82" t="s">
        <v>71</v>
      </c>
      <c r="I124" s="83" t="s">
        <v>120</v>
      </c>
      <c r="J124" s="191">
        <f>1000*4</f>
        <v>4000</v>
      </c>
      <c r="K124" s="192"/>
    </row>
    <row r="125" spans="1:11" ht="16.5" customHeight="1" thickBot="1">
      <c r="A125" s="2"/>
      <c r="B125" s="77" t="s">
        <v>123</v>
      </c>
      <c r="C125" s="75" t="s">
        <v>121</v>
      </c>
      <c r="D125" s="71" t="s">
        <v>119</v>
      </c>
      <c r="E125" s="81" t="s">
        <v>151</v>
      </c>
      <c r="F125" s="82"/>
      <c r="G125" s="82"/>
      <c r="H125" s="82"/>
      <c r="I125" s="83" t="s">
        <v>14</v>
      </c>
      <c r="J125" s="191">
        <f>1000*1</f>
        <v>1000</v>
      </c>
      <c r="K125" s="192"/>
    </row>
    <row r="126" spans="1:11" ht="16.5" customHeight="1" thickBot="1">
      <c r="A126" s="2"/>
      <c r="B126" s="77" t="s">
        <v>124</v>
      </c>
      <c r="C126" s="75" t="s">
        <v>160</v>
      </c>
      <c r="D126" s="71" t="s">
        <v>119</v>
      </c>
      <c r="E126" s="81" t="s">
        <v>70</v>
      </c>
      <c r="F126" s="82" t="s">
        <v>72</v>
      </c>
      <c r="G126" s="82"/>
      <c r="H126" s="82"/>
      <c r="I126" s="83" t="s">
        <v>159</v>
      </c>
      <c r="J126" s="191">
        <f>500*2</f>
        <v>1000</v>
      </c>
      <c r="K126" s="192"/>
    </row>
    <row r="127" spans="1:11" ht="16.5" customHeight="1" thickBot="1">
      <c r="A127" s="2"/>
      <c r="B127" s="183"/>
      <c r="C127" s="189" t="s">
        <v>122</v>
      </c>
      <c r="D127" s="190"/>
      <c r="E127" s="72"/>
      <c r="F127" s="74"/>
      <c r="G127" s="74"/>
      <c r="H127" s="74"/>
      <c r="I127" s="73"/>
      <c r="J127" s="191">
        <f>SUM(J124:J126)</f>
        <v>6000</v>
      </c>
      <c r="K127" s="192"/>
    </row>
    <row r="128" spans="1:11" ht="16.5" customHeight="1" thickBot="1">
      <c r="A128" s="2"/>
      <c r="B128" s="182" t="s">
        <v>161</v>
      </c>
      <c r="C128" s="189" t="s">
        <v>118</v>
      </c>
      <c r="D128" s="190"/>
      <c r="E128" s="189" t="s">
        <v>50</v>
      </c>
      <c r="F128" s="193"/>
      <c r="G128" s="74"/>
      <c r="H128" s="74"/>
      <c r="I128" s="73"/>
      <c r="J128" s="74"/>
      <c r="K128" s="73"/>
    </row>
    <row r="129" spans="1:11" ht="16.5" customHeight="1" thickBot="1">
      <c r="A129" s="2"/>
      <c r="B129" s="77" t="s">
        <v>3</v>
      </c>
      <c r="C129" s="75" t="s">
        <v>121</v>
      </c>
      <c r="D129" s="71" t="s">
        <v>119</v>
      </c>
      <c r="E129" s="81" t="s">
        <v>62</v>
      </c>
      <c r="F129" s="82" t="s">
        <v>78</v>
      </c>
      <c r="G129" s="82"/>
      <c r="H129" s="82"/>
      <c r="I129" s="83" t="s">
        <v>159</v>
      </c>
      <c r="J129" s="191">
        <f>1000*2</f>
        <v>2000</v>
      </c>
      <c r="K129" s="192"/>
    </row>
    <row r="130" spans="1:11" ht="16.5" customHeight="1" thickBot="1">
      <c r="A130" s="2"/>
      <c r="B130" s="77" t="s">
        <v>123</v>
      </c>
      <c r="C130" s="75" t="s">
        <v>160</v>
      </c>
      <c r="D130" s="71" t="s">
        <v>119</v>
      </c>
      <c r="E130" s="81" t="s">
        <v>94</v>
      </c>
      <c r="F130" s="82"/>
      <c r="G130" s="82"/>
      <c r="H130" s="82"/>
      <c r="I130" s="83" t="s">
        <v>14</v>
      </c>
      <c r="J130" s="191">
        <f>500*1</f>
        <v>500</v>
      </c>
      <c r="K130" s="192"/>
    </row>
    <row r="131" spans="1:11" ht="16.5" customHeight="1" thickBot="1">
      <c r="A131" s="2"/>
      <c r="B131" s="77" t="s">
        <v>124</v>
      </c>
      <c r="C131" s="75" t="s">
        <v>13</v>
      </c>
      <c r="D131" s="71" t="s">
        <v>119</v>
      </c>
      <c r="E131" s="81" t="s">
        <v>53</v>
      </c>
      <c r="F131" s="82"/>
      <c r="G131" s="82"/>
      <c r="H131" s="82"/>
      <c r="I131" s="83" t="s">
        <v>14</v>
      </c>
      <c r="J131" s="191">
        <f>400*1</f>
        <v>400</v>
      </c>
      <c r="K131" s="192"/>
    </row>
    <row r="132" spans="1:11" ht="16.5" customHeight="1" thickBot="1">
      <c r="A132" s="2"/>
      <c r="B132" s="183"/>
      <c r="C132" s="189" t="s">
        <v>122</v>
      </c>
      <c r="D132" s="190"/>
      <c r="E132" s="72"/>
      <c r="F132" s="74"/>
      <c r="G132" s="74"/>
      <c r="H132" s="74"/>
      <c r="I132" s="73"/>
      <c r="J132" s="191">
        <f>SUM(J129:J131)</f>
        <v>2900</v>
      </c>
      <c r="K132" s="192"/>
    </row>
    <row r="133" spans="1:11" ht="16.5" customHeight="1" thickBot="1">
      <c r="A133" s="2"/>
      <c r="B133" s="182" t="s">
        <v>161</v>
      </c>
      <c r="C133" s="189" t="s">
        <v>118</v>
      </c>
      <c r="D133" s="190"/>
      <c r="E133" s="189" t="s">
        <v>50</v>
      </c>
      <c r="F133" s="193"/>
      <c r="G133" s="74"/>
      <c r="H133" s="74"/>
      <c r="I133" s="73"/>
      <c r="J133" s="74"/>
      <c r="K133" s="73"/>
    </row>
    <row r="134" spans="1:11" ht="16.5" customHeight="1" thickBot="1">
      <c r="A134" s="2"/>
      <c r="B134" s="77"/>
      <c r="C134" s="75"/>
      <c r="D134" s="71" t="s">
        <v>119</v>
      </c>
      <c r="E134" s="81" t="s">
        <v>62</v>
      </c>
      <c r="F134" s="82" t="s">
        <v>73</v>
      </c>
      <c r="G134" s="82" t="s">
        <v>60</v>
      </c>
      <c r="H134" s="82" t="s">
        <v>51</v>
      </c>
      <c r="I134" s="188" t="s">
        <v>61</v>
      </c>
      <c r="J134" s="191"/>
      <c r="K134" s="192"/>
    </row>
    <row r="135" spans="1:11" ht="16.5" customHeight="1" thickBot="1">
      <c r="A135" s="2"/>
      <c r="B135" s="77" t="s">
        <v>167</v>
      </c>
      <c r="C135" s="75"/>
      <c r="D135" s="71" t="s">
        <v>119</v>
      </c>
      <c r="E135" s="81" t="s">
        <v>70</v>
      </c>
      <c r="F135" s="82" t="s">
        <v>72</v>
      </c>
      <c r="G135" s="82" t="s">
        <v>151</v>
      </c>
      <c r="H135" s="82" t="s">
        <v>112</v>
      </c>
      <c r="I135" s="188" t="s">
        <v>78</v>
      </c>
      <c r="J135" s="191"/>
      <c r="K135" s="192"/>
    </row>
    <row r="136" spans="1:11" ht="16.5" customHeight="1" thickBot="1">
      <c r="A136" s="2"/>
      <c r="B136" s="77" t="s">
        <v>123</v>
      </c>
      <c r="C136" s="75"/>
      <c r="D136" s="71" t="s">
        <v>119</v>
      </c>
      <c r="E136" s="81" t="s">
        <v>155</v>
      </c>
      <c r="F136" s="82" t="s">
        <v>10</v>
      </c>
      <c r="G136" s="82" t="s">
        <v>94</v>
      </c>
      <c r="H136" s="82" t="s">
        <v>157</v>
      </c>
      <c r="I136" s="188" t="s">
        <v>128</v>
      </c>
      <c r="J136" s="191"/>
      <c r="K136" s="192"/>
    </row>
    <row r="137" spans="1:11" ht="16.5" customHeight="1" thickBot="1">
      <c r="A137" s="2"/>
      <c r="B137" s="77" t="s">
        <v>124</v>
      </c>
      <c r="C137" s="75"/>
      <c r="D137" s="71" t="s">
        <v>119</v>
      </c>
      <c r="E137" s="81" t="s">
        <v>92</v>
      </c>
      <c r="F137" s="82" t="s">
        <v>165</v>
      </c>
      <c r="G137" s="82" t="s">
        <v>66</v>
      </c>
      <c r="H137" s="82" t="s">
        <v>75</v>
      </c>
      <c r="I137" s="188" t="s">
        <v>113</v>
      </c>
      <c r="J137" s="191"/>
      <c r="K137" s="192"/>
    </row>
    <row r="138" spans="1:11" ht="16.5" customHeight="1" thickBot="1">
      <c r="A138" s="2"/>
      <c r="B138" s="183"/>
      <c r="C138" s="189" t="s">
        <v>122</v>
      </c>
      <c r="D138" s="190"/>
      <c r="E138" s="81" t="s">
        <v>150</v>
      </c>
      <c r="F138" s="82"/>
      <c r="G138" s="82"/>
      <c r="H138" s="82"/>
      <c r="I138" s="83" t="s">
        <v>2</v>
      </c>
      <c r="J138" s="191">
        <v>9100</v>
      </c>
      <c r="K138" s="192"/>
    </row>
    <row r="139" spans="1:11" ht="16.5" customHeight="1" thickBot="1">
      <c r="A139" s="2"/>
      <c r="B139" s="182" t="s">
        <v>161</v>
      </c>
      <c r="C139" s="189" t="s">
        <v>118</v>
      </c>
      <c r="D139" s="190"/>
      <c r="E139" s="189" t="s">
        <v>50</v>
      </c>
      <c r="F139" s="193"/>
      <c r="G139" s="74"/>
      <c r="H139" s="74"/>
      <c r="I139" s="73"/>
      <c r="J139" s="74"/>
      <c r="K139" s="73"/>
    </row>
    <row r="140" spans="1:11" ht="16.5" customHeight="1" thickBot="1">
      <c r="A140" s="2"/>
      <c r="B140" s="77" t="s">
        <v>1</v>
      </c>
      <c r="C140" s="75" t="s">
        <v>121</v>
      </c>
      <c r="D140" s="71" t="s">
        <v>119</v>
      </c>
      <c r="E140" s="81" t="s">
        <v>73</v>
      </c>
      <c r="F140" s="82"/>
      <c r="G140" s="82"/>
      <c r="H140" s="82"/>
      <c r="I140" s="83" t="s">
        <v>14</v>
      </c>
      <c r="J140" s="191">
        <f>1000*1</f>
        <v>1000</v>
      </c>
      <c r="K140" s="192"/>
    </row>
    <row r="141" spans="1:11" ht="16.5" customHeight="1" thickBot="1">
      <c r="A141" s="2"/>
      <c r="B141" s="77" t="s">
        <v>123</v>
      </c>
      <c r="C141" s="75" t="s">
        <v>197</v>
      </c>
      <c r="D141" s="71" t="s">
        <v>119</v>
      </c>
      <c r="E141" s="81" t="s">
        <v>53</v>
      </c>
      <c r="F141" s="82"/>
      <c r="G141" s="82"/>
      <c r="H141" s="82"/>
      <c r="I141" s="83" t="s">
        <v>14</v>
      </c>
      <c r="J141" s="191">
        <f>900*1</f>
        <v>900</v>
      </c>
      <c r="K141" s="192"/>
    </row>
    <row r="142" spans="1:11" ht="16.5" customHeight="1" thickBot="1">
      <c r="A142" s="2"/>
      <c r="B142" s="183"/>
      <c r="C142" s="189" t="s">
        <v>122</v>
      </c>
      <c r="D142" s="190"/>
      <c r="E142" s="72"/>
      <c r="F142" s="74"/>
      <c r="G142" s="74"/>
      <c r="H142" s="74"/>
      <c r="I142" s="73"/>
      <c r="J142" s="191">
        <f>SUM(J140:J141)</f>
        <v>1900</v>
      </c>
      <c r="K142" s="192"/>
    </row>
    <row r="143" spans="1:11" ht="16.5" customHeight="1" thickBot="1">
      <c r="A143" s="2"/>
      <c r="B143" s="182" t="s">
        <v>161</v>
      </c>
      <c r="C143" s="189" t="s">
        <v>118</v>
      </c>
      <c r="D143" s="190"/>
      <c r="E143" s="189" t="s">
        <v>50</v>
      </c>
      <c r="F143" s="193"/>
      <c r="G143" s="74"/>
      <c r="H143" s="74"/>
      <c r="I143" s="73"/>
      <c r="J143" s="74"/>
      <c r="K143" s="73"/>
    </row>
    <row r="144" spans="1:11" ht="16.5" customHeight="1" thickBot="1">
      <c r="A144" s="2"/>
      <c r="B144" s="77" t="s">
        <v>1</v>
      </c>
      <c r="C144" s="75" t="s">
        <v>203</v>
      </c>
      <c r="D144" s="71" t="s">
        <v>119</v>
      </c>
      <c r="E144" s="81" t="s">
        <v>64</v>
      </c>
      <c r="F144" s="82"/>
      <c r="G144" s="82"/>
      <c r="H144" s="82"/>
      <c r="I144" s="83" t="s">
        <v>14</v>
      </c>
      <c r="J144" s="191">
        <f>2000*1</f>
        <v>2000</v>
      </c>
      <c r="K144" s="192"/>
    </row>
    <row r="145" spans="1:11" ht="16.5" customHeight="1" thickBot="1">
      <c r="A145" s="2"/>
      <c r="B145" s="77" t="s">
        <v>12</v>
      </c>
      <c r="C145" s="75" t="s">
        <v>160</v>
      </c>
      <c r="D145" s="71" t="s">
        <v>119</v>
      </c>
      <c r="E145" s="81" t="s">
        <v>72</v>
      </c>
      <c r="F145" s="82"/>
      <c r="G145" s="82"/>
      <c r="H145" s="82"/>
      <c r="I145" s="83" t="s">
        <v>14</v>
      </c>
      <c r="J145" s="191">
        <f>500*1</f>
        <v>500</v>
      </c>
      <c r="K145" s="192"/>
    </row>
    <row r="146" spans="1:11" ht="16.5" customHeight="1" thickBot="1">
      <c r="A146" s="2"/>
      <c r="B146" s="77" t="s">
        <v>123</v>
      </c>
      <c r="C146" s="75" t="s">
        <v>164</v>
      </c>
      <c r="D146" s="71" t="s">
        <v>119</v>
      </c>
      <c r="E146" s="81" t="s">
        <v>61</v>
      </c>
      <c r="F146" s="82" t="s">
        <v>70</v>
      </c>
      <c r="G146" s="82" t="s">
        <v>74</v>
      </c>
      <c r="H146" s="82"/>
      <c r="I146" s="83" t="s">
        <v>204</v>
      </c>
      <c r="J146" s="191">
        <f>200*3</f>
        <v>600</v>
      </c>
      <c r="K146" s="192"/>
    </row>
    <row r="147" spans="1:11" ht="16.5" customHeight="1" thickBot="1">
      <c r="A147" s="2"/>
      <c r="B147" s="77" t="s">
        <v>124</v>
      </c>
      <c r="C147" s="189" t="s">
        <v>122</v>
      </c>
      <c r="D147" s="190"/>
      <c r="E147" s="81"/>
      <c r="F147" s="82"/>
      <c r="G147" s="82"/>
      <c r="H147" s="82"/>
      <c r="I147" s="83"/>
      <c r="J147" s="191">
        <f>SUM(J144:J146)</f>
        <v>3100</v>
      </c>
      <c r="K147" s="192"/>
    </row>
    <row r="148" spans="1:17" ht="16.5" customHeight="1" thickBot="1">
      <c r="A148" s="13"/>
      <c r="B148" s="78"/>
      <c r="C148" s="80" t="s">
        <v>126</v>
      </c>
      <c r="D148" s="73"/>
      <c r="E148" s="84"/>
      <c r="F148" s="79"/>
      <c r="G148" s="79"/>
      <c r="H148" s="79"/>
      <c r="I148" s="85"/>
      <c r="J148" s="204">
        <f>J105+J111+J115+J118+J122+J127+J132+J138+J142+J147</f>
        <v>51300</v>
      </c>
      <c r="K148" s="205"/>
      <c r="L148" s="14"/>
      <c r="M148" s="14"/>
      <c r="N148" s="13"/>
      <c r="O148"/>
      <c r="P148" s="12"/>
      <c r="Q148" s="12"/>
    </row>
    <row r="149" spans="1:17" ht="16.5" customHeight="1">
      <c r="A149" s="13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3"/>
      <c r="O149"/>
      <c r="P149" s="12"/>
      <c r="Q149" s="12"/>
    </row>
    <row r="150" spans="1:17" ht="16.5" customHeight="1">
      <c r="A150" s="13"/>
      <c r="B150" s="86"/>
      <c r="C150" s="14"/>
      <c r="D150" s="13"/>
      <c r="E150"/>
      <c r="F150" s="14"/>
      <c r="G150" s="14"/>
      <c r="H150" s="14"/>
      <c r="I150" s="14"/>
      <c r="J150" s="14"/>
      <c r="K150" s="14"/>
      <c r="L150" s="14"/>
      <c r="M150" s="14"/>
      <c r="N150" s="13"/>
      <c r="O150"/>
      <c r="P150" s="7"/>
      <c r="Q150" s="7"/>
    </row>
    <row r="151" spans="1:17" ht="16.5" customHeight="1">
      <c r="A151" s="13"/>
      <c r="B151" s="86"/>
      <c r="C151" s="14"/>
      <c r="D151" s="13"/>
      <c r="E151"/>
      <c r="F151" s="14"/>
      <c r="G151" s="14"/>
      <c r="H151" s="14"/>
      <c r="I151" s="14"/>
      <c r="J151" s="14"/>
      <c r="K151" s="14"/>
      <c r="L151" s="14"/>
      <c r="M151" s="14"/>
      <c r="N151" s="13"/>
      <c r="O151"/>
      <c r="P151" s="12"/>
      <c r="Q151" s="12"/>
    </row>
    <row r="152" spans="1:17" ht="16.5" customHeight="1">
      <c r="A152" s="13"/>
      <c r="B152" s="86"/>
      <c r="C152" s="14"/>
      <c r="D152" s="13"/>
      <c r="E152"/>
      <c r="F152" s="14"/>
      <c r="G152" s="14"/>
      <c r="H152" s="14"/>
      <c r="I152" s="14"/>
      <c r="J152" s="14"/>
      <c r="K152" s="14"/>
      <c r="L152" s="14"/>
      <c r="M152" s="14"/>
      <c r="N152" s="13"/>
      <c r="O152"/>
      <c r="P152" s="12"/>
      <c r="Q152" s="12"/>
    </row>
    <row r="153" spans="1:17" ht="16.5" customHeight="1">
      <c r="A153" s="13"/>
      <c r="B153" s="86"/>
      <c r="C153" s="14"/>
      <c r="D153" s="13"/>
      <c r="E153"/>
      <c r="F153" s="14"/>
      <c r="G153" s="14"/>
      <c r="H153" s="14"/>
      <c r="I153" s="14"/>
      <c r="J153" s="14"/>
      <c r="K153" s="14"/>
      <c r="L153" s="14"/>
      <c r="M153" s="14"/>
      <c r="N153" s="13"/>
      <c r="O153"/>
      <c r="P153" s="12"/>
      <c r="Q153" s="12"/>
    </row>
    <row r="154" spans="1:17" ht="16.5" customHeight="1">
      <c r="A154" s="13"/>
      <c r="B154" s="86"/>
      <c r="C154" s="14"/>
      <c r="D154" s="13"/>
      <c r="E154"/>
      <c r="F154" s="14"/>
      <c r="G154" s="14"/>
      <c r="H154" s="14"/>
      <c r="I154" s="14"/>
      <c r="J154" s="14"/>
      <c r="K154" s="14"/>
      <c r="L154" s="14"/>
      <c r="M154" s="14"/>
      <c r="N154" s="13"/>
      <c r="O154"/>
      <c r="P154" s="12"/>
      <c r="Q154" s="12"/>
    </row>
    <row r="155" spans="1:18" ht="16.5" customHeight="1">
      <c r="A155" s="13"/>
      <c r="B155" s="86"/>
      <c r="C155" s="14"/>
      <c r="D155" s="13"/>
      <c r="E155"/>
      <c r="F155" s="14"/>
      <c r="G155" s="14"/>
      <c r="H155" s="14"/>
      <c r="I155" s="14"/>
      <c r="J155" s="14"/>
      <c r="K155" s="14"/>
      <c r="L155" s="14"/>
      <c r="M155" s="14"/>
      <c r="N155" s="13"/>
      <c r="O155"/>
      <c r="P155" s="11"/>
      <c r="Q155" s="11"/>
      <c r="R155" s="3"/>
    </row>
    <row r="156" spans="1:18" ht="16.5" customHeight="1">
      <c r="A156" s="13"/>
      <c r="B156" s="86"/>
      <c r="C156" s="14"/>
      <c r="D156" s="13"/>
      <c r="E156"/>
      <c r="F156" s="14"/>
      <c r="I156" s="14"/>
      <c r="J156" s="14"/>
      <c r="K156" s="14"/>
      <c r="L156" s="14"/>
      <c r="M156" s="14"/>
      <c r="N156" s="13"/>
      <c r="O156"/>
      <c r="P156" s="9"/>
      <c r="Q156" s="9"/>
      <c r="R156" s="3"/>
    </row>
    <row r="157" spans="1:18" ht="16.5" customHeight="1">
      <c r="A157" s="13"/>
      <c r="B157" s="86"/>
      <c r="C157" s="14"/>
      <c r="D157" s="13"/>
      <c r="E157"/>
      <c r="F157" s="14"/>
      <c r="I157" s="14"/>
      <c r="J157" s="14"/>
      <c r="K157" s="14"/>
      <c r="L157" s="14"/>
      <c r="M157" s="14"/>
      <c r="N157" s="13"/>
      <c r="O157"/>
      <c r="P157" s="9"/>
      <c r="Q157" s="9"/>
      <c r="R157" s="3"/>
    </row>
    <row r="158" spans="1:18" ht="16.5" customHeight="1">
      <c r="A158" s="13"/>
      <c r="B158" s="86"/>
      <c r="C158" s="14"/>
      <c r="D158" s="13"/>
      <c r="E158"/>
      <c r="F158" s="14"/>
      <c r="I158" s="14"/>
      <c r="J158" s="14"/>
      <c r="K158" s="14"/>
      <c r="L158" s="14"/>
      <c r="M158" s="14"/>
      <c r="N158" s="13"/>
      <c r="O158"/>
      <c r="P158" s="11"/>
      <c r="Q158" s="11"/>
      <c r="R158" s="3"/>
    </row>
    <row r="159" spans="1:18" ht="16.5" customHeight="1">
      <c r="A159" s="13"/>
      <c r="B159" s="86"/>
      <c r="C159" s="14"/>
      <c r="D159" s="13"/>
      <c r="E159"/>
      <c r="F159" s="14"/>
      <c r="I159" s="14"/>
      <c r="J159" s="14"/>
      <c r="K159" s="14"/>
      <c r="L159" s="14"/>
      <c r="M159" s="14"/>
      <c r="N159" s="13"/>
      <c r="O159"/>
      <c r="P159" s="11"/>
      <c r="Q159" s="11"/>
      <c r="R159" s="3"/>
    </row>
    <row r="160" spans="1:18" ht="16.5" customHeight="1">
      <c r="A160" s="13"/>
      <c r="B160" s="86"/>
      <c r="C160" s="14"/>
      <c r="D160" s="13"/>
      <c r="E160"/>
      <c r="F160" s="14"/>
      <c r="I160" s="14"/>
      <c r="J160" s="14"/>
      <c r="K160" s="14"/>
      <c r="L160" s="14"/>
      <c r="M160" s="14"/>
      <c r="N160" s="13"/>
      <c r="O160"/>
      <c r="P160" s="11"/>
      <c r="Q160" s="11"/>
      <c r="R160" s="3"/>
    </row>
    <row r="161" spans="1:18" ht="16.5" customHeight="1">
      <c r="A161" s="13"/>
      <c r="B161" s="86"/>
      <c r="C161" s="14"/>
      <c r="D161" s="13"/>
      <c r="E161"/>
      <c r="F161" s="14"/>
      <c r="I161" s="14"/>
      <c r="J161" s="14"/>
      <c r="K161" s="14"/>
      <c r="L161" s="14"/>
      <c r="M161" s="14"/>
      <c r="N161" s="13"/>
      <c r="O161"/>
      <c r="P161" s="11"/>
      <c r="Q161" s="11"/>
      <c r="R161" s="3"/>
    </row>
    <row r="162" spans="1:17" ht="16.5" customHeight="1">
      <c r="A162" s="13"/>
      <c r="B162" s="86"/>
      <c r="C162" s="14"/>
      <c r="D162" s="13"/>
      <c r="E162"/>
      <c r="F162" s="14"/>
      <c r="I162" s="14"/>
      <c r="J162" s="14"/>
      <c r="K162" s="14"/>
      <c r="L162" s="14"/>
      <c r="M162" s="14"/>
      <c r="N162" s="13"/>
      <c r="O162"/>
      <c r="P162" s="12"/>
      <c r="Q162" s="12"/>
    </row>
    <row r="163" spans="1:17" ht="16.5" customHeight="1">
      <c r="A163" s="13"/>
      <c r="B163" s="86"/>
      <c r="C163" s="14"/>
      <c r="D163" s="13"/>
      <c r="E163"/>
      <c r="F163" s="14"/>
      <c r="I163" s="14"/>
      <c r="J163" s="14"/>
      <c r="K163" s="14"/>
      <c r="L163" s="14"/>
      <c r="M163" s="14"/>
      <c r="N163" s="13"/>
      <c r="O163"/>
      <c r="P163" s="12"/>
      <c r="Q163" s="12"/>
    </row>
    <row r="164" spans="1:17" ht="16.5" customHeight="1">
      <c r="A164" s="13"/>
      <c r="B164" s="86"/>
      <c r="C164" s="14"/>
      <c r="D164" s="13"/>
      <c r="E164"/>
      <c r="F164" s="14"/>
      <c r="I164" s="14"/>
      <c r="J164" s="14"/>
      <c r="K164" s="14"/>
      <c r="L164" s="14"/>
      <c r="M164" s="14"/>
      <c r="N164" s="13"/>
      <c r="O164"/>
      <c r="P164" s="12"/>
      <c r="Q164" s="12"/>
    </row>
    <row r="165" spans="1:17" ht="16.5" customHeight="1">
      <c r="A165" s="13"/>
      <c r="B165" s="86"/>
      <c r="C165" s="14"/>
      <c r="D165" s="13"/>
      <c r="E165"/>
      <c r="F165" s="14"/>
      <c r="I165" s="14"/>
      <c r="J165" s="14"/>
      <c r="K165" s="14"/>
      <c r="L165" s="14"/>
      <c r="M165" s="14"/>
      <c r="N165" s="13"/>
      <c r="O165"/>
      <c r="P165" s="12"/>
      <c r="Q165" s="12"/>
    </row>
    <row r="166" spans="1:17" ht="16.5" customHeight="1">
      <c r="A166" s="13"/>
      <c r="B166" s="86"/>
      <c r="C166" s="14"/>
      <c r="D166" s="13"/>
      <c r="E166"/>
      <c r="F166" s="14"/>
      <c r="I166" s="14"/>
      <c r="J166" s="14"/>
      <c r="K166" s="14"/>
      <c r="L166" s="14"/>
      <c r="M166" s="14"/>
      <c r="N166" s="13"/>
      <c r="O166"/>
      <c r="P166" s="12"/>
      <c r="Q166" s="12"/>
    </row>
    <row r="167" spans="1:17" ht="16.5" customHeight="1">
      <c r="A167" s="13"/>
      <c r="B167" s="86"/>
      <c r="C167" s="14"/>
      <c r="D167" s="13"/>
      <c r="E167"/>
      <c r="F167" s="14"/>
      <c r="I167" s="14"/>
      <c r="J167" s="14"/>
      <c r="K167" s="14"/>
      <c r="L167" s="14"/>
      <c r="M167" s="14"/>
      <c r="N167" s="13"/>
      <c r="O167"/>
      <c r="P167" s="12"/>
      <c r="Q167" s="12"/>
    </row>
    <row r="168" spans="2:6" ht="16.5" customHeight="1">
      <c r="B168" s="86"/>
      <c r="C168" s="14"/>
      <c r="D168" s="13"/>
      <c r="E168"/>
      <c r="F168" s="14"/>
    </row>
    <row r="169" spans="2:6" ht="16.5" customHeight="1">
      <c r="B169" s="86"/>
      <c r="C169" s="14"/>
      <c r="D169" s="13"/>
      <c r="E169"/>
      <c r="F169" s="14"/>
    </row>
    <row r="170" spans="2:6" ht="16.5" customHeight="1">
      <c r="B170" s="86"/>
      <c r="C170" s="14"/>
      <c r="D170" s="13"/>
      <c r="E170"/>
      <c r="F170" s="14"/>
    </row>
    <row r="171" spans="2:6" ht="16.5" customHeight="1">
      <c r="B171" s="86"/>
      <c r="C171" s="14"/>
      <c r="D171" s="13"/>
      <c r="E171"/>
      <c r="F171" s="14"/>
    </row>
    <row r="172" spans="2:6" ht="16.5" customHeight="1">
      <c r="B172" s="86"/>
      <c r="C172" s="14"/>
      <c r="D172" s="13"/>
      <c r="E172"/>
      <c r="F172" s="14"/>
    </row>
    <row r="173" spans="4:5" ht="16.5" customHeight="1">
      <c r="D173" s="88"/>
      <c r="E173" s="88"/>
    </row>
    <row r="174" spans="4:5" ht="16.5" customHeight="1">
      <c r="D174" s="88"/>
      <c r="E174" s="88"/>
    </row>
    <row r="175" spans="4:5" ht="16.5" customHeight="1">
      <c r="D175" s="88"/>
      <c r="E175" s="88"/>
    </row>
    <row r="176" ht="16.5" customHeight="1"/>
    <row r="177" ht="16.5" customHeight="1"/>
    <row r="178" ht="16.5" customHeight="1"/>
    <row r="179" ht="16.5" customHeight="1"/>
  </sheetData>
  <sheetProtection/>
  <mergeCells count="113">
    <mergeCell ref="C132:D132"/>
    <mergeCell ref="C142:D142"/>
    <mergeCell ref="J142:K142"/>
    <mergeCell ref="C139:D139"/>
    <mergeCell ref="E139:F139"/>
    <mergeCell ref="J140:K140"/>
    <mergeCell ref="J141:K141"/>
    <mergeCell ref="J132:K132"/>
    <mergeCell ref="C138:D138"/>
    <mergeCell ref="J138:K138"/>
    <mergeCell ref="C133:D133"/>
    <mergeCell ref="E133:F133"/>
    <mergeCell ref="J134:K134"/>
    <mergeCell ref="J135:K135"/>
    <mergeCell ref="J137:K137"/>
    <mergeCell ref="E128:F128"/>
    <mergeCell ref="E107:F107"/>
    <mergeCell ref="F101:G101"/>
    <mergeCell ref="H105:I105"/>
    <mergeCell ref="E105:F105"/>
    <mergeCell ref="B101:E101"/>
    <mergeCell ref="C128:D128"/>
    <mergeCell ref="J97:K97"/>
    <mergeCell ref="J98:K98"/>
    <mergeCell ref="J99:K99"/>
    <mergeCell ref="H98:I98"/>
    <mergeCell ref="H99:I99"/>
    <mergeCell ref="H97:I97"/>
    <mergeCell ref="C115:D115"/>
    <mergeCell ref="C111:D111"/>
    <mergeCell ref="B97:E97"/>
    <mergeCell ref="F97:G97"/>
    <mergeCell ref="F98:G98"/>
    <mergeCell ref="F99:G99"/>
    <mergeCell ref="B98:E98"/>
    <mergeCell ref="B100:E100"/>
    <mergeCell ref="C127:D127"/>
    <mergeCell ref="C122:D122"/>
    <mergeCell ref="J122:K122"/>
    <mergeCell ref="C119:D119"/>
    <mergeCell ref="E119:F119"/>
    <mergeCell ref="J121:K121"/>
    <mergeCell ref="J125:K125"/>
    <mergeCell ref="J131:K131"/>
    <mergeCell ref="J136:K136"/>
    <mergeCell ref="J127:K127"/>
    <mergeCell ref="J120:K120"/>
    <mergeCell ref="J110:K110"/>
    <mergeCell ref="J129:K129"/>
    <mergeCell ref="J130:K130"/>
    <mergeCell ref="A80:B81"/>
    <mergeCell ref="A1:K1"/>
    <mergeCell ref="A64:B64"/>
    <mergeCell ref="A65:B65"/>
    <mergeCell ref="A59:B59"/>
    <mergeCell ref="J148:K148"/>
    <mergeCell ref="J108:K108"/>
    <mergeCell ref="J111:K111"/>
    <mergeCell ref="J126:K126"/>
    <mergeCell ref="J124:K124"/>
    <mergeCell ref="F96:G96"/>
    <mergeCell ref="A66:B66"/>
    <mergeCell ref="A67:B67"/>
    <mergeCell ref="A68:B68"/>
    <mergeCell ref="A72:B73"/>
    <mergeCell ref="A74:B75"/>
    <mergeCell ref="A76:B77"/>
    <mergeCell ref="A82:B83"/>
    <mergeCell ref="A84:B87"/>
    <mergeCell ref="A78:B79"/>
    <mergeCell ref="L94:M94"/>
    <mergeCell ref="B95:C95"/>
    <mergeCell ref="F95:G95"/>
    <mergeCell ref="H95:I95"/>
    <mergeCell ref="B94:E94"/>
    <mergeCell ref="F94:G94"/>
    <mergeCell ref="H94:I94"/>
    <mergeCell ref="A88:B89"/>
    <mergeCell ref="J105:K105"/>
    <mergeCell ref="J101:K101"/>
    <mergeCell ref="J95:K95"/>
    <mergeCell ref="J94:K94"/>
    <mergeCell ref="J96:K96"/>
    <mergeCell ref="H96:I96"/>
    <mergeCell ref="B99:E99"/>
    <mergeCell ref="J100:K100"/>
    <mergeCell ref="B96:E96"/>
    <mergeCell ref="L101:M101"/>
    <mergeCell ref="H100:I100"/>
    <mergeCell ref="C123:D123"/>
    <mergeCell ref="E123:F123"/>
    <mergeCell ref="C116:D116"/>
    <mergeCell ref="E116:F116"/>
    <mergeCell ref="J117:K117"/>
    <mergeCell ref="C118:D118"/>
    <mergeCell ref="J118:K118"/>
    <mergeCell ref="J109:K109"/>
    <mergeCell ref="C112:D112"/>
    <mergeCell ref="E112:F112"/>
    <mergeCell ref="J113:K113"/>
    <mergeCell ref="J114:K114"/>
    <mergeCell ref="C107:D107"/>
    <mergeCell ref="H101:I101"/>
    <mergeCell ref="L98:M98"/>
    <mergeCell ref="J146:K146"/>
    <mergeCell ref="J147:K147"/>
    <mergeCell ref="C147:D147"/>
    <mergeCell ref="J144:K144"/>
    <mergeCell ref="J145:K145"/>
    <mergeCell ref="C143:D143"/>
    <mergeCell ref="E143:F143"/>
    <mergeCell ref="F100:G100"/>
    <mergeCell ref="J115:K11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NEFUser</cp:lastModifiedBy>
  <cp:lastPrinted>2010-11-20T13:29:20Z</cp:lastPrinted>
  <dcterms:created xsi:type="dcterms:W3CDTF">2007-09-20T06:52:03Z</dcterms:created>
  <dcterms:modified xsi:type="dcterms:W3CDTF">2010-12-07T09:30:58Z</dcterms:modified>
  <cp:category/>
  <cp:version/>
  <cp:contentType/>
  <cp:contentStatus/>
</cp:coreProperties>
</file>